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urasin\OneDrive - Podravka d.d\Podravka\Dokumenti\Rezultati\1-6.2018\Podravka d.d\"/>
    </mc:Choice>
  </mc:AlternateContent>
  <bookViews>
    <workbookView xWindow="14390" yWindow="-20" windowWidth="14430" windowHeight="12860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1" i="22" l="1"/>
  <c r="L50" i="22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<sst xmlns="http://schemas.openxmlformats.org/spreadsheetml/2006/main" count="340" uniqueCount="309">
  <si>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</si>
  <si>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</si>
  <si>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</si>
  <si>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</si>
  <si>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</si>
  <si>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</si>
  <si>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</si>
  <si>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</si>
  <si>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</si>
  <si>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</si>
  <si>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</si>
  <si>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</si>
  <si>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</si>
  <si>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</si>
  <si>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</si>
  <si>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</si>
  <si>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</si>
  <si>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</si>
  <si>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</si>
  <si>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</si>
  <si>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</si>
  <si>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</si>
  <si>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</si>
  <si>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</si>
  <si>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</si>
  <si>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</si>
  <si>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</si>
  <si>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</si>
  <si>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</si>
  <si>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</si>
  <si>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</si>
  <si>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</si>
  <si>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</si>
  <si>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</si>
  <si>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</si>
  <si>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</si>
  <si>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</si>
  <si>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</si>
  <si>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</si>
  <si>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</si>
  <si>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</si>
  <si>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</si>
  <si>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</si>
  <si>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</si>
  <si>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</si>
  <si>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</si>
  <si>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</si>
  <si>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</si>
  <si>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</si>
  <si>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</si>
  <si>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</si>
  <si>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</si>
  <si>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</si>
  <si>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</si>
  <si>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</si>
  <si>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</si>
  <si>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</si>
  <si>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</si>
  <si>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</si>
  <si>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</si>
  <si>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</si>
  <si>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</si>
  <si>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</si>
  <si>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</si>
  <si>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</si>
  <si>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</si>
  <si>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</si>
  <si>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</si>
  <si>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</si>
  <si>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</si>
  <si>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</si>
  <si>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</si>
  <si>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</si>
  <si>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</si>
  <si>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</si>
  <si>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</si>
  <si>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</si>
  <si>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</si>
  <si>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</si>
  <si>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</si>
  <si>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</si>
  <si>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</si>
  <si>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</si>
  <si>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</si>
  <si>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</si>
  <si>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</si>
  <si>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</si>
  <si>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</si>
  <si>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</si>
  <si>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</si>
  <si>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</si>
  <si>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</si>
  <si>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</si>
  <si>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</si>
  <si>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</si>
  <si>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</si>
  <si>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</si>
  <si>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</si>
  <si>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</si>
  <si>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</si>
  <si>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</si>
  <si>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</si>
  <si>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</si>
  <si>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</si>
  <si>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</si>
  <si>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</si>
  <si>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</si>
  <si>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</si>
  <si>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</si>
  <si>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</si>
  <si>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</si>
  <si>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</si>
  <si>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</si>
  <si>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</si>
  <si>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</si>
  <si>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</si>
  <si>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</si>
  <si>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</si>
  <si>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</si>
  <si>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</si>
  <si>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</si>
  <si>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</si>
  <si>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</si>
  <si>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</si>
  <si>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</si>
  <si>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</si>
  <si>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</si>
  <si>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</si>
  <si>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</si>
  <si>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</si>
  <si>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</si>
  <si>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</si>
  <si>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</si>
  <si>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</si>
  <si>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</si>
  <si>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</si>
  <si>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</si>
  <si>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</si>
  <si>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</si>
  <si>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</si>
  <si>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</si>
  <si>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</si>
  <si>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</si>
  <si>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</si>
  <si>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</si>
  <si>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</si>
  <si>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</si>
  <si>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</si>
  <si>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</si>
  <si>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</si>
  <si>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</si>
  <si>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</si>
  <si>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</si>
  <si>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</si>
  <si>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</si>
  <si>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</si>
  <si>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</si>
  <si>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</si>
  <si>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</si>
  <si>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</si>
  <si>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</si>
  <si>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</si>
  <si>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</si>
  <si>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</si>
  <si>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</si>
  <si>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</si>
  <si>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</si>
  <si>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</si>
  <si>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</si>
  <si>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</si>
  <si>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</si>
  <si>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</si>
  <si>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</si>
  <si>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</si>
  <si>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</si>
  <si>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</si>
  <si>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</si>
  <si>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</si>
  <si>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</si>
  <si>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</si>
  <si>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</si>
  <si>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</si>
  <si>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</si>
  <si>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</si>
  <si>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</si>
  <si>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</si>
  <si>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</si>
  <si>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</si>
  <si>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</si>
  <si>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</si>
  <si>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</si>
  <si>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</si>
  <si>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</si>
  <si>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</si>
  <si>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</si>
  <si>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</si>
  <si>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</si>
  <si>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</si>
  <si>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</si>
  <si>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</si>
  <si>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</si>
  <si>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</si>
  <si>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</si>
  <si>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</si>
  <si>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</si>
  <si>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</si>
  <si>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</si>
  <si>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</si>
  <si>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</si>
  <si>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</si>
  <si>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</si>
  <si>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</si>
  <si>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</si>
  <si>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</si>
  <si>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</si>
  <si>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</si>
  <si>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</si>
  <si>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</si>
  <si>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</si>
  <si>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</si>
  <si>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</si>
  <si>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</si>
  <si>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</si>
  <si>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</si>
  <si>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</si>
  <si>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</si>
  <si>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</si>
  <si>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</si>
  <si>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</si>
  <si>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</si>
  <si>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</si>
  <si>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</si>
  <si>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</si>
  <si>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</si>
  <si>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</si>
  <si>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</si>
  <si>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</si>
  <si>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</si>
  <si>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</si>
  <si>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</si>
  <si>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</si>
  <si>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</si>
  <si>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</si>
  <si>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</si>
  <si>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</si>
  <si>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</si>
  <si>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</si>
  <si>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</si>
  <si>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</si>
  <si>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</si>
  <si>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</si>
  <si>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</si>
  <si>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</si>
  <si>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</si>
  <si>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</si>
  <si>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</si>
  <si>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</si>
  <si>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</si>
  <si>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</si>
  <si>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</si>
  <si>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</si>
  <si>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</si>
  <si>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</si>
  <si>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</si>
  <si>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</si>
  <si>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</si>
  <si>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</si>
  <si>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</si>
  <si>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</si>
  <si>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</si>
  <si>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</si>
  <si>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</si>
  <si>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</si>
  <si>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</si>
  <si>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</si>
  <si>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</si>
  <si>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</si>
  <si>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</si>
  <si>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</si>
  <si>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</si>
  <si>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</si>
  <si>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</si>
  <si>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</si>
  <si>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</si>
  <si>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</si>
  <si>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</si>
  <si>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</si>
  <si>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</si>
  <si>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</si>
  <si>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</si>
  <si>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</si>
  <si>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</si>
  <si>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</si>
  <si>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</si>
  <si>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</si>
  <si>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</si>
  <si>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</si>
  <si>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</si>
  <si>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</si>
  <si>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Pucar Marin</t>
  </si>
  <si>
    <t>Artner Kukec Julijana</t>
  </si>
  <si>
    <t>Julijana.ArtnerKukec@podravka.hr</t>
  </si>
  <si>
    <t>048 653 055</t>
  </si>
  <si>
    <t>1.1.2018.</t>
  </si>
  <si>
    <t>Accounting policies in year 2018 did not change.</t>
  </si>
  <si>
    <t>30.06.2018.</t>
  </si>
  <si>
    <t>3204</t>
  </si>
  <si>
    <t>as at 30.06.2018.</t>
  </si>
  <si>
    <t>for the period 1.1.2018. to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</si>
</sst>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I25" sqref="I25"/>
    </sheetView>
  </sheetViews>
  <sheetFormatPr defaultColWidth="9.1796875" defaultRowHeight="12.5" x14ac:dyDescent="0.25"/>
  <cols>
    <col min="1" max="1" width="9.1796875" style="17"/>
    <col min="2" max="2" width="20.54296875" style="17" customWidth="1"/>
    <col min="3" max="3" width="9.54296875" style="17" customWidth="1"/>
    <col min="4" max="4" width="9.453125" style="17" customWidth="1"/>
    <col min="5" max="5" width="11.81640625" style="17" customWidth="1"/>
    <col min="6" max="6" width="8.453125" style="17" customWidth="1"/>
    <col min="7" max="7" width="8.7265625" style="17" customWidth="1"/>
    <col min="8" max="8" width="18.26953125" style="17" customWidth="1"/>
    <col min="9" max="9" width="13.1796875" style="17" customWidth="1"/>
    <col min="10" max="16384" width="9.1796875" style="17"/>
  </cols>
  <sheetData>
    <row r="1" spans="1:12" ht="15.5" x14ac:dyDescent="0.35">
      <c r="A1" s="147" t="s">
        <v>15</v>
      </c>
      <c r="B1" s="147"/>
      <c r="C1" s="147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80" t="s">
        <v>16</v>
      </c>
      <c r="B2" s="180"/>
      <c r="C2" s="180"/>
      <c r="D2" s="181"/>
      <c r="E2" s="18" t="s">
        <v>303</v>
      </c>
      <c r="F2" s="19"/>
      <c r="G2" s="87" t="s">
        <v>279</v>
      </c>
      <c r="H2" s="18" t="s">
        <v>305</v>
      </c>
      <c r="I2" s="20"/>
      <c r="J2" s="16"/>
      <c r="K2" s="16"/>
      <c r="L2" s="16"/>
    </row>
    <row r="3" spans="1:12" x14ac:dyDescent="0.25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5">
      <c r="A4" s="182" t="s">
        <v>281</v>
      </c>
      <c r="B4" s="182"/>
      <c r="C4" s="182"/>
      <c r="D4" s="182"/>
      <c r="E4" s="182"/>
      <c r="F4" s="182"/>
      <c r="G4" s="182"/>
      <c r="H4" s="182"/>
      <c r="I4" s="182"/>
      <c r="J4" s="16"/>
      <c r="K4" s="16"/>
      <c r="L4" s="16"/>
    </row>
    <row r="5" spans="1:12" x14ac:dyDescent="0.25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5">
      <c r="A6" s="137" t="s">
        <v>17</v>
      </c>
      <c r="B6" s="138"/>
      <c r="C6" s="148" t="s">
        <v>5</v>
      </c>
      <c r="D6" s="149"/>
      <c r="E6" s="183"/>
      <c r="F6" s="183"/>
      <c r="G6" s="183"/>
      <c r="H6" s="183"/>
      <c r="I6" s="32"/>
      <c r="J6" s="16"/>
      <c r="K6" s="16"/>
      <c r="L6" s="16"/>
    </row>
    <row r="7" spans="1:12" x14ac:dyDescent="0.25">
      <c r="A7" s="33"/>
      <c r="B7" s="33"/>
      <c r="C7" s="24"/>
      <c r="D7" s="24"/>
      <c r="E7" s="183"/>
      <c r="F7" s="183"/>
      <c r="G7" s="183"/>
      <c r="H7" s="183"/>
      <c r="I7" s="32"/>
      <c r="J7" s="16"/>
      <c r="K7" s="16"/>
      <c r="L7" s="16"/>
    </row>
    <row r="8" spans="1:12" ht="15.75" customHeight="1" x14ac:dyDescent="0.25">
      <c r="A8" s="184" t="s">
        <v>18</v>
      </c>
      <c r="B8" s="185"/>
      <c r="C8" s="148" t="s">
        <v>6</v>
      </c>
      <c r="D8" s="149"/>
      <c r="E8" s="183"/>
      <c r="F8" s="183"/>
      <c r="G8" s="183"/>
      <c r="H8" s="183"/>
      <c r="I8" s="25"/>
      <c r="J8" s="16"/>
      <c r="K8" s="16"/>
      <c r="L8" s="16"/>
    </row>
    <row r="9" spans="1:12" x14ac:dyDescent="0.25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5">
      <c r="A10" s="177" t="s">
        <v>19</v>
      </c>
      <c r="B10" s="178"/>
      <c r="C10" s="148" t="s">
        <v>7</v>
      </c>
      <c r="D10" s="149"/>
      <c r="E10" s="24"/>
      <c r="F10" s="24"/>
      <c r="G10" s="24"/>
      <c r="H10" s="24"/>
      <c r="I10" s="24"/>
      <c r="J10" s="16"/>
      <c r="K10" s="16"/>
      <c r="L10" s="16"/>
    </row>
    <row r="11" spans="1:12" x14ac:dyDescent="0.25">
      <c r="A11" s="179"/>
      <c r="B11" s="17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5">
      <c r="A12" s="137" t="s">
        <v>20</v>
      </c>
      <c r="B12" s="138"/>
      <c r="C12" s="150" t="s">
        <v>8</v>
      </c>
      <c r="D12" s="176"/>
      <c r="E12" s="176"/>
      <c r="F12" s="176"/>
      <c r="G12" s="176"/>
      <c r="H12" s="176"/>
      <c r="I12" s="140"/>
      <c r="J12" s="16"/>
      <c r="K12" s="16"/>
      <c r="L12" s="16"/>
    </row>
    <row r="13" spans="1:12" x14ac:dyDescent="0.25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5">
      <c r="A14" s="137" t="s">
        <v>21</v>
      </c>
      <c r="B14" s="138"/>
      <c r="C14" s="186">
        <v>48000</v>
      </c>
      <c r="D14" s="187"/>
      <c r="E14" s="24"/>
      <c r="F14" s="150" t="s">
        <v>9</v>
      </c>
      <c r="G14" s="176"/>
      <c r="H14" s="176"/>
      <c r="I14" s="140"/>
      <c r="J14" s="16"/>
      <c r="K14" s="16"/>
      <c r="L14" s="16"/>
    </row>
    <row r="15" spans="1:12" x14ac:dyDescent="0.25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5">
      <c r="A16" s="137" t="s">
        <v>22</v>
      </c>
      <c r="B16" s="138"/>
      <c r="C16" s="150" t="s">
        <v>10</v>
      </c>
      <c r="D16" s="176"/>
      <c r="E16" s="176"/>
      <c r="F16" s="176"/>
      <c r="G16" s="176"/>
      <c r="H16" s="176"/>
      <c r="I16" s="140"/>
      <c r="J16" s="16"/>
      <c r="K16" s="16"/>
      <c r="L16" s="16"/>
    </row>
    <row r="17" spans="1:12" x14ac:dyDescent="0.25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5">
      <c r="A18" s="137" t="s">
        <v>23</v>
      </c>
      <c r="B18" s="138"/>
      <c r="C18" s="164" t="s">
        <v>11</v>
      </c>
      <c r="D18" s="165"/>
      <c r="E18" s="165"/>
      <c r="F18" s="165"/>
      <c r="G18" s="165"/>
      <c r="H18" s="165"/>
      <c r="I18" s="166"/>
      <c r="J18" s="16"/>
      <c r="K18" s="16"/>
      <c r="L18" s="16"/>
    </row>
    <row r="19" spans="1:12" x14ac:dyDescent="0.25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5">
      <c r="A20" s="137" t="s">
        <v>24</v>
      </c>
      <c r="B20" s="138"/>
      <c r="C20" s="164" t="s">
        <v>12</v>
      </c>
      <c r="D20" s="165"/>
      <c r="E20" s="165"/>
      <c r="F20" s="165"/>
      <c r="G20" s="165"/>
      <c r="H20" s="165"/>
      <c r="I20" s="166"/>
      <c r="J20" s="16"/>
      <c r="K20" s="16"/>
      <c r="L20" s="16"/>
    </row>
    <row r="21" spans="1:12" x14ac:dyDescent="0.25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5">
      <c r="A22" s="137" t="s">
        <v>25</v>
      </c>
      <c r="B22" s="138"/>
      <c r="C22" s="37">
        <v>201</v>
      </c>
      <c r="D22" s="150" t="s">
        <v>9</v>
      </c>
      <c r="E22" s="167"/>
      <c r="F22" s="168"/>
      <c r="G22" s="169"/>
      <c r="H22" s="170"/>
      <c r="I22" s="39"/>
      <c r="J22" s="16"/>
      <c r="K22" s="16"/>
      <c r="L22" s="16"/>
    </row>
    <row r="23" spans="1:12" x14ac:dyDescent="0.25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5">
      <c r="A24" s="137" t="s">
        <v>26</v>
      </c>
      <c r="B24" s="138"/>
      <c r="C24" s="37">
        <v>6</v>
      </c>
      <c r="D24" s="150" t="s">
        <v>13</v>
      </c>
      <c r="E24" s="167"/>
      <c r="F24" s="167"/>
      <c r="G24" s="168"/>
      <c r="H24" s="31" t="s">
        <v>28</v>
      </c>
      <c r="I24" s="44" t="s">
        <v>306</v>
      </c>
      <c r="J24" s="16"/>
      <c r="K24" s="16"/>
      <c r="L24" s="16"/>
    </row>
    <row r="25" spans="1:12" x14ac:dyDescent="0.25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5">
      <c r="A26" s="137" t="s">
        <v>27</v>
      </c>
      <c r="B26" s="138"/>
      <c r="C26" s="41" t="s">
        <v>295</v>
      </c>
      <c r="D26" s="42"/>
      <c r="E26" s="16"/>
      <c r="F26" s="43"/>
      <c r="G26" s="137" t="s">
        <v>30</v>
      </c>
      <c r="H26" s="138"/>
      <c r="I26" s="44" t="s">
        <v>14</v>
      </c>
      <c r="J26" s="16"/>
      <c r="K26" s="16"/>
      <c r="L26" s="16"/>
    </row>
    <row r="27" spans="1:12" x14ac:dyDescent="0.25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5">
      <c r="A28" s="171" t="s">
        <v>31</v>
      </c>
      <c r="B28" s="172"/>
      <c r="C28" s="173"/>
      <c r="D28" s="173"/>
      <c r="E28" s="174" t="s">
        <v>282</v>
      </c>
      <c r="F28" s="175"/>
      <c r="G28" s="175"/>
      <c r="H28" s="157" t="s">
        <v>32</v>
      </c>
      <c r="I28" s="157"/>
      <c r="J28" s="16"/>
      <c r="K28" s="16"/>
      <c r="L28" s="16"/>
    </row>
    <row r="29" spans="1:12" x14ac:dyDescent="0.25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5">
      <c r="A30" s="158"/>
      <c r="B30" s="151"/>
      <c r="C30" s="151"/>
      <c r="D30" s="152"/>
      <c r="E30" s="158"/>
      <c r="F30" s="159"/>
      <c r="G30" s="160"/>
      <c r="H30" s="148"/>
      <c r="I30" s="161"/>
      <c r="J30" s="16"/>
      <c r="K30" s="16"/>
      <c r="L30" s="16"/>
    </row>
    <row r="31" spans="1:12" x14ac:dyDescent="0.25">
      <c r="A31" s="38"/>
      <c r="B31" s="38"/>
      <c r="C31" s="36"/>
      <c r="D31" s="162"/>
      <c r="E31" s="162"/>
      <c r="F31" s="162"/>
      <c r="G31" s="163"/>
      <c r="H31" s="24"/>
      <c r="I31" s="49"/>
      <c r="J31" s="16"/>
      <c r="K31" s="16"/>
      <c r="L31" s="16"/>
    </row>
    <row r="32" spans="1:12" x14ac:dyDescent="0.25">
      <c r="A32" s="158"/>
      <c r="B32" s="151"/>
      <c r="C32" s="151"/>
      <c r="D32" s="152"/>
      <c r="E32" s="158"/>
      <c r="F32" s="151"/>
      <c r="G32" s="151"/>
      <c r="H32" s="148"/>
      <c r="I32" s="149"/>
      <c r="J32" s="16"/>
      <c r="K32" s="16"/>
      <c r="L32" s="16"/>
    </row>
    <row r="33" spans="1:12" x14ac:dyDescent="0.25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5">
      <c r="A34" s="158"/>
      <c r="B34" s="151"/>
      <c r="C34" s="151"/>
      <c r="D34" s="152"/>
      <c r="E34" s="158"/>
      <c r="F34" s="151"/>
      <c r="G34" s="151"/>
      <c r="H34" s="148"/>
      <c r="I34" s="149"/>
      <c r="J34" s="16"/>
      <c r="K34" s="16"/>
      <c r="L34" s="16"/>
    </row>
    <row r="35" spans="1:12" x14ac:dyDescent="0.25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5">
      <c r="A36" s="158"/>
      <c r="B36" s="151"/>
      <c r="C36" s="151"/>
      <c r="D36" s="152"/>
      <c r="E36" s="158"/>
      <c r="F36" s="151"/>
      <c r="G36" s="151"/>
      <c r="H36" s="148"/>
      <c r="I36" s="149"/>
      <c r="J36" s="16"/>
      <c r="K36" s="16"/>
      <c r="L36" s="16"/>
    </row>
    <row r="37" spans="1:12" x14ac:dyDescent="0.25">
      <c r="A37" s="51"/>
      <c r="B37" s="51"/>
      <c r="C37" s="153"/>
      <c r="D37" s="154"/>
      <c r="E37" s="24"/>
      <c r="F37" s="153"/>
      <c r="G37" s="154"/>
      <c r="H37" s="24"/>
      <c r="I37" s="24"/>
      <c r="J37" s="16"/>
      <c r="K37" s="16"/>
      <c r="L37" s="16"/>
    </row>
    <row r="38" spans="1:12" x14ac:dyDescent="0.25">
      <c r="A38" s="158"/>
      <c r="B38" s="151"/>
      <c r="C38" s="151"/>
      <c r="D38" s="152"/>
      <c r="E38" s="158"/>
      <c r="F38" s="151"/>
      <c r="G38" s="151"/>
      <c r="H38" s="148"/>
      <c r="I38" s="149"/>
      <c r="J38" s="16"/>
      <c r="K38" s="16"/>
      <c r="L38" s="16"/>
    </row>
    <row r="39" spans="1:12" x14ac:dyDescent="0.25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5">
      <c r="A40" s="158"/>
      <c r="B40" s="159"/>
      <c r="C40" s="159"/>
      <c r="D40" s="160"/>
      <c r="E40" s="158"/>
      <c r="F40" s="151"/>
      <c r="G40" s="151"/>
      <c r="H40" s="148"/>
      <c r="I40" s="149"/>
      <c r="J40" s="16"/>
      <c r="K40" s="16"/>
      <c r="L40" s="16"/>
    </row>
    <row r="41" spans="1:12" x14ac:dyDescent="0.25">
      <c r="A41" s="39"/>
      <c r="B41" s="104"/>
      <c r="C41" s="104"/>
      <c r="D41" s="104"/>
      <c r="E41" s="39"/>
      <c r="F41" s="104"/>
      <c r="G41" s="104"/>
      <c r="H41" s="105"/>
      <c r="I41" s="105"/>
      <c r="J41" s="16"/>
      <c r="K41" s="16"/>
      <c r="L41" s="16"/>
    </row>
    <row r="42" spans="1:12" x14ac:dyDescent="0.25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5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5">
      <c r="A44" s="132" t="s">
        <v>33</v>
      </c>
      <c r="B44" s="133"/>
      <c r="C44" s="148"/>
      <c r="D44" s="149"/>
      <c r="E44" s="25"/>
      <c r="F44" s="150"/>
      <c r="G44" s="151"/>
      <c r="H44" s="151"/>
      <c r="I44" s="152"/>
      <c r="J44" s="16"/>
      <c r="K44" s="16"/>
      <c r="L44" s="16"/>
    </row>
    <row r="45" spans="1:12" x14ac:dyDescent="0.25">
      <c r="A45" s="51"/>
      <c r="B45" s="51"/>
      <c r="C45" s="153"/>
      <c r="D45" s="154"/>
      <c r="E45" s="24"/>
      <c r="F45" s="153"/>
      <c r="G45" s="155"/>
      <c r="H45" s="55"/>
      <c r="I45" s="55"/>
      <c r="J45" s="16"/>
      <c r="K45" s="16"/>
      <c r="L45" s="16"/>
    </row>
    <row r="46" spans="1:12" x14ac:dyDescent="0.25">
      <c r="A46" s="132" t="s">
        <v>34</v>
      </c>
      <c r="B46" s="133"/>
      <c r="C46" s="150" t="s">
        <v>300</v>
      </c>
      <c r="D46" s="156"/>
      <c r="E46" s="156"/>
      <c r="F46" s="156"/>
      <c r="G46" s="156"/>
      <c r="H46" s="156"/>
      <c r="I46" s="156"/>
      <c r="J46" s="16"/>
      <c r="K46" s="16"/>
      <c r="L46" s="16"/>
    </row>
    <row r="47" spans="1:12" x14ac:dyDescent="0.25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5">
      <c r="A48" s="132" t="s">
        <v>35</v>
      </c>
      <c r="B48" s="133"/>
      <c r="C48" s="139" t="s">
        <v>302</v>
      </c>
      <c r="D48" s="135"/>
      <c r="E48" s="136"/>
      <c r="F48" s="25"/>
      <c r="G48" s="31" t="s">
        <v>37</v>
      </c>
      <c r="H48" s="139" t="s">
        <v>292</v>
      </c>
      <c r="I48" s="136"/>
      <c r="J48" s="16"/>
      <c r="K48" s="16"/>
      <c r="L48" s="16"/>
    </row>
    <row r="49" spans="1:12" x14ac:dyDescent="0.25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5">
      <c r="A50" s="132" t="s">
        <v>38</v>
      </c>
      <c r="B50" s="133"/>
      <c r="C50" s="134" t="s">
        <v>301</v>
      </c>
      <c r="D50" s="135"/>
      <c r="E50" s="135"/>
      <c r="F50" s="135"/>
      <c r="G50" s="135"/>
      <c r="H50" s="135"/>
      <c r="I50" s="136"/>
      <c r="J50" s="16"/>
      <c r="K50" s="16"/>
      <c r="L50" s="16"/>
    </row>
    <row r="51" spans="1:12" x14ac:dyDescent="0.25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5">
      <c r="A52" s="137" t="s">
        <v>39</v>
      </c>
      <c r="B52" s="138"/>
      <c r="C52" s="139" t="s">
        <v>299</v>
      </c>
      <c r="D52" s="135"/>
      <c r="E52" s="135"/>
      <c r="F52" s="135"/>
      <c r="G52" s="135"/>
      <c r="H52" s="135"/>
      <c r="I52" s="140"/>
      <c r="J52" s="16"/>
      <c r="K52" s="16"/>
      <c r="L52" s="16"/>
    </row>
    <row r="53" spans="1:12" x14ac:dyDescent="0.25">
      <c r="A53" s="57"/>
      <c r="B53" s="57"/>
      <c r="C53" s="143" t="s">
        <v>36</v>
      </c>
      <c r="D53" s="143"/>
      <c r="E53" s="143"/>
      <c r="F53" s="143"/>
      <c r="G53" s="143"/>
      <c r="H53" s="143"/>
      <c r="I53" s="59"/>
      <c r="J53" s="16"/>
      <c r="K53" s="16"/>
      <c r="L53" s="16"/>
    </row>
    <row r="54" spans="1:12" x14ac:dyDescent="0.25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ht="13" x14ac:dyDescent="0.3">
      <c r="A55" s="57"/>
      <c r="B55" s="141" t="s">
        <v>40</v>
      </c>
      <c r="C55" s="142"/>
      <c r="D55" s="142"/>
      <c r="E55" s="142"/>
      <c r="F55" s="83"/>
      <c r="G55" s="83"/>
      <c r="H55" s="81"/>
      <c r="I55" s="81"/>
      <c r="J55" s="16"/>
      <c r="K55" s="16"/>
      <c r="L55" s="16"/>
    </row>
    <row r="56" spans="1:12" x14ac:dyDescent="0.25">
      <c r="A56" s="57"/>
      <c r="B56" s="84" t="s">
        <v>283</v>
      </c>
      <c r="C56" s="85"/>
      <c r="D56" s="85"/>
      <c r="E56" s="85"/>
      <c r="F56" s="85"/>
      <c r="G56" s="85"/>
      <c r="H56" s="127"/>
      <c r="I56" s="127"/>
      <c r="J56" s="16"/>
      <c r="K56" s="16"/>
      <c r="L56" s="16"/>
    </row>
    <row r="57" spans="1:12" x14ac:dyDescent="0.25">
      <c r="A57" s="57"/>
      <c r="B57" s="84" t="s">
        <v>288</v>
      </c>
      <c r="C57" s="85"/>
      <c r="D57" s="85"/>
      <c r="E57" s="85"/>
      <c r="F57" s="85"/>
      <c r="G57" s="85"/>
      <c r="H57" s="127"/>
      <c r="I57" s="127"/>
      <c r="J57" s="16"/>
      <c r="K57" s="16"/>
      <c r="L57" s="16"/>
    </row>
    <row r="58" spans="1:12" x14ac:dyDescent="0.25">
      <c r="A58" s="57"/>
      <c r="B58" s="106" t="s">
        <v>287</v>
      </c>
      <c r="C58" s="107"/>
      <c r="D58" s="107"/>
      <c r="E58" s="107"/>
      <c r="F58" s="85"/>
      <c r="G58" s="85"/>
      <c r="H58" s="127"/>
      <c r="I58" s="127"/>
      <c r="J58" s="16"/>
      <c r="K58" s="16"/>
      <c r="L58" s="16"/>
    </row>
    <row r="59" spans="1:12" x14ac:dyDescent="0.25">
      <c r="A59" s="57"/>
      <c r="B59" s="84" t="s">
        <v>280</v>
      </c>
      <c r="C59" s="85"/>
      <c r="D59" s="85"/>
      <c r="E59" s="85"/>
      <c r="F59" s="85"/>
      <c r="G59" s="85"/>
      <c r="H59" s="127"/>
      <c r="I59" s="127"/>
      <c r="J59" s="16"/>
      <c r="K59" s="16"/>
      <c r="L59" s="16"/>
    </row>
    <row r="60" spans="1:12" x14ac:dyDescent="0.25">
      <c r="A60" s="57"/>
      <c r="B60" s="84"/>
      <c r="C60" s="88"/>
      <c r="D60" s="88"/>
      <c r="E60" s="88"/>
      <c r="F60" s="88"/>
      <c r="G60" s="88"/>
      <c r="H60" s="127"/>
      <c r="I60" s="127"/>
      <c r="J60" s="16"/>
      <c r="K60" s="16"/>
      <c r="L60" s="16"/>
    </row>
    <row r="61" spans="1:12" x14ac:dyDescent="0.25">
      <c r="A61" s="57"/>
      <c r="B61" s="84"/>
      <c r="C61" s="88"/>
      <c r="D61" s="88"/>
      <c r="E61" s="88"/>
      <c r="F61" s="88"/>
      <c r="G61" s="88"/>
      <c r="H61" s="127"/>
      <c r="I61" s="127"/>
      <c r="J61" s="16"/>
      <c r="K61" s="16"/>
      <c r="L61" s="16"/>
    </row>
    <row r="62" spans="1:12" x14ac:dyDescent="0.25">
      <c r="A62" s="57"/>
      <c r="B62" s="89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" thickBot="1" x14ac:dyDescent="0.3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5">
      <c r="A64" s="25"/>
      <c r="B64" s="25"/>
      <c r="C64" s="25"/>
      <c r="D64" s="25"/>
      <c r="E64" s="57" t="s">
        <v>2</v>
      </c>
      <c r="F64" s="16"/>
      <c r="G64" s="144" t="s">
        <v>41</v>
      </c>
      <c r="H64" s="145"/>
      <c r="I64" s="146"/>
      <c r="J64" s="16"/>
      <c r="K64" s="16"/>
      <c r="L64" s="16"/>
    </row>
    <row r="65" spans="1:12" x14ac:dyDescent="0.25">
      <c r="A65" s="63"/>
      <c r="B65" s="63"/>
      <c r="C65" s="30"/>
      <c r="D65" s="30"/>
      <c r="E65" s="30"/>
      <c r="F65" s="30"/>
      <c r="G65" s="130"/>
      <c r="H65" s="13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5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zoomScale="120" zoomScaleNormal="120" zoomScaleSheetLayoutView="110" workbookViewId="0">
      <selection activeCell="K17" sqref="K17"/>
    </sheetView>
  </sheetViews>
  <sheetFormatPr defaultRowHeight="12.5" x14ac:dyDescent="0.25"/>
  <cols>
    <col min="6" max="6" width="9.1796875" customWidth="1"/>
    <col min="7" max="7" width="6.54296875" customWidth="1"/>
    <col min="8" max="8" width="10.54296875" customWidth="1"/>
    <col min="9" max="9" width="5.54296875" customWidth="1"/>
    <col min="10" max="10" width="10.81640625" bestFit="1" customWidth="1"/>
    <col min="11" max="11" width="10.81640625" style="75" customWidth="1"/>
    <col min="12" max="12" width="12" style="116" customWidth="1"/>
  </cols>
  <sheetData>
    <row r="1" spans="1:11" ht="12.75" customHeight="1" x14ac:dyDescent="0.25">
      <c r="A1" s="219" t="s">
        <v>42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2.75" customHeight="1" x14ac:dyDescent="0.25">
      <c r="A2" s="220" t="s">
        <v>307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6" customHeight="1" x14ac:dyDescent="0.25">
      <c r="A3" s="119"/>
      <c r="B3" s="111"/>
      <c r="C3" s="111"/>
      <c r="D3" s="111"/>
      <c r="E3" s="111"/>
      <c r="F3" s="111"/>
      <c r="G3" s="111"/>
      <c r="H3" s="111"/>
      <c r="I3" s="111"/>
      <c r="J3" s="111"/>
      <c r="K3" s="96"/>
    </row>
    <row r="4" spans="1:11" ht="12.75" customHeight="1" x14ac:dyDescent="0.25">
      <c r="A4" s="221" t="s">
        <v>294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ht="33" customHeight="1" thickBot="1" x14ac:dyDescent="0.3">
      <c r="A5" s="224" t="s">
        <v>43</v>
      </c>
      <c r="B5" s="225"/>
      <c r="C5" s="225"/>
      <c r="D5" s="225"/>
      <c r="E5" s="225"/>
      <c r="F5" s="225"/>
      <c r="G5" s="225"/>
      <c r="H5" s="226"/>
      <c r="I5" s="121" t="s">
        <v>44</v>
      </c>
      <c r="J5" s="122" t="s">
        <v>45</v>
      </c>
      <c r="K5" s="64" t="s">
        <v>46</v>
      </c>
    </row>
    <row r="6" spans="1:11" x14ac:dyDescent="0.25">
      <c r="A6" s="227">
        <v>1</v>
      </c>
      <c r="B6" s="227"/>
      <c r="C6" s="227"/>
      <c r="D6" s="227"/>
      <c r="E6" s="227"/>
      <c r="F6" s="227"/>
      <c r="G6" s="227"/>
      <c r="H6" s="227"/>
      <c r="I6" s="65">
        <v>2</v>
      </c>
      <c r="J6" s="120">
        <v>3</v>
      </c>
      <c r="K6" s="120">
        <v>4</v>
      </c>
    </row>
    <row r="7" spans="1:11" ht="11.25" customHeight="1" x14ac:dyDescent="0.25">
      <c r="A7" s="228" t="s">
        <v>48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1" ht="12.75" customHeight="1" x14ac:dyDescent="0.25">
      <c r="A8" s="197" t="s">
        <v>47</v>
      </c>
      <c r="B8" s="198"/>
      <c r="C8" s="198"/>
      <c r="D8" s="198"/>
      <c r="E8" s="198"/>
      <c r="F8" s="198"/>
      <c r="G8" s="198"/>
      <c r="H8" s="218"/>
      <c r="I8" s="6">
        <v>1</v>
      </c>
      <c r="J8" s="9">
        <v>0</v>
      </c>
      <c r="K8" s="9">
        <v>0</v>
      </c>
    </row>
    <row r="9" spans="1:11" ht="12.75" customHeight="1" x14ac:dyDescent="0.25">
      <c r="A9" s="207" t="s">
        <v>49</v>
      </c>
      <c r="B9" s="208"/>
      <c r="C9" s="208"/>
      <c r="D9" s="208"/>
      <c r="E9" s="208"/>
      <c r="F9" s="208"/>
      <c r="G9" s="208"/>
      <c r="H9" s="209"/>
      <c r="I9" s="4">
        <v>2</v>
      </c>
      <c r="J9" s="10">
        <f>J10+J17+J27+J36+J40</f>
        <v>1911584109</v>
      </c>
      <c r="K9" s="10">
        <f>K10+K17+K27+K36+K40</f>
        <v>1884808299</v>
      </c>
    </row>
    <row r="10" spans="1:11" ht="12.75" customHeight="1" x14ac:dyDescent="0.25">
      <c r="A10" s="201" t="s">
        <v>50</v>
      </c>
      <c r="B10" s="202"/>
      <c r="C10" s="202"/>
      <c r="D10" s="202"/>
      <c r="E10" s="202"/>
      <c r="F10" s="202"/>
      <c r="G10" s="202"/>
      <c r="H10" s="203"/>
      <c r="I10" s="4">
        <v>3</v>
      </c>
      <c r="J10" s="10">
        <f>SUM(J11:J16)</f>
        <v>92249491</v>
      </c>
      <c r="K10" s="10">
        <f>SUM(K11:K16)</f>
        <v>89625527</v>
      </c>
    </row>
    <row r="11" spans="1:11" ht="12.75" customHeight="1" x14ac:dyDescent="0.25">
      <c r="A11" s="201" t="s">
        <v>51</v>
      </c>
      <c r="B11" s="202"/>
      <c r="C11" s="202"/>
      <c r="D11" s="202"/>
      <c r="E11" s="202"/>
      <c r="F11" s="202"/>
      <c r="G11" s="202"/>
      <c r="H11" s="203"/>
      <c r="I11" s="4">
        <v>4</v>
      </c>
      <c r="J11" s="11">
        <v>0</v>
      </c>
      <c r="K11" s="11">
        <v>0</v>
      </c>
    </row>
    <row r="12" spans="1:11" ht="12.75" customHeight="1" x14ac:dyDescent="0.25">
      <c r="A12" s="201" t="s">
        <v>52</v>
      </c>
      <c r="B12" s="202"/>
      <c r="C12" s="202"/>
      <c r="D12" s="202"/>
      <c r="E12" s="202"/>
      <c r="F12" s="202"/>
      <c r="G12" s="202"/>
      <c r="H12" s="203"/>
      <c r="I12" s="4">
        <v>5</v>
      </c>
      <c r="J12" s="11">
        <v>83189290</v>
      </c>
      <c r="K12" s="11">
        <v>74983273</v>
      </c>
    </row>
    <row r="13" spans="1:11" ht="12.75" customHeight="1" x14ac:dyDescent="0.25">
      <c r="A13" s="201" t="s">
        <v>0</v>
      </c>
      <c r="B13" s="202"/>
      <c r="C13" s="202"/>
      <c r="D13" s="202"/>
      <c r="E13" s="202"/>
      <c r="F13" s="202"/>
      <c r="G13" s="202"/>
      <c r="H13" s="203"/>
      <c r="I13" s="4">
        <v>6</v>
      </c>
      <c r="J13" s="11">
        <v>0</v>
      </c>
      <c r="K13" s="11">
        <v>0</v>
      </c>
    </row>
    <row r="14" spans="1:11" ht="12.75" customHeight="1" x14ac:dyDescent="0.25">
      <c r="A14" s="201" t="s">
        <v>53</v>
      </c>
      <c r="B14" s="202"/>
      <c r="C14" s="202"/>
      <c r="D14" s="202"/>
      <c r="E14" s="202"/>
      <c r="F14" s="202"/>
      <c r="G14" s="202"/>
      <c r="H14" s="203"/>
      <c r="I14" s="4">
        <v>7</v>
      </c>
      <c r="J14" s="11">
        <v>0</v>
      </c>
      <c r="K14" s="11">
        <v>0</v>
      </c>
    </row>
    <row r="15" spans="1:11" ht="12.75" customHeight="1" x14ac:dyDescent="0.25">
      <c r="A15" s="201" t="s">
        <v>54</v>
      </c>
      <c r="B15" s="202"/>
      <c r="C15" s="202"/>
      <c r="D15" s="202"/>
      <c r="E15" s="202"/>
      <c r="F15" s="202"/>
      <c r="G15" s="202"/>
      <c r="H15" s="203"/>
      <c r="I15" s="4">
        <v>8</v>
      </c>
      <c r="J15" s="11">
        <v>9060201</v>
      </c>
      <c r="K15" s="11">
        <v>14642254</v>
      </c>
    </row>
    <row r="16" spans="1:11" ht="12.75" customHeight="1" x14ac:dyDescent="0.25">
      <c r="A16" s="201" t="s">
        <v>55</v>
      </c>
      <c r="B16" s="202"/>
      <c r="C16" s="202"/>
      <c r="D16" s="202"/>
      <c r="E16" s="202"/>
      <c r="F16" s="202"/>
      <c r="G16" s="202"/>
      <c r="H16" s="203"/>
      <c r="I16" s="4">
        <v>9</v>
      </c>
      <c r="J16" s="11">
        <v>0</v>
      </c>
      <c r="K16" s="11">
        <v>0</v>
      </c>
    </row>
    <row r="17" spans="1:11" ht="12.75" customHeight="1" x14ac:dyDescent="0.25">
      <c r="A17" s="201" t="s">
        <v>56</v>
      </c>
      <c r="B17" s="202"/>
      <c r="C17" s="202"/>
      <c r="D17" s="202"/>
      <c r="E17" s="202"/>
      <c r="F17" s="202"/>
      <c r="G17" s="202"/>
      <c r="H17" s="203"/>
      <c r="I17" s="4">
        <v>10</v>
      </c>
      <c r="J17" s="10">
        <f>SUM(J18:J26)</f>
        <v>827301621</v>
      </c>
      <c r="K17" s="10">
        <f>SUM(K18:K26)</f>
        <v>822771547</v>
      </c>
    </row>
    <row r="18" spans="1:11" x14ac:dyDescent="0.25">
      <c r="A18" s="201" t="s">
        <v>57</v>
      </c>
      <c r="B18" s="202"/>
      <c r="C18" s="202"/>
      <c r="D18" s="202"/>
      <c r="E18" s="202"/>
      <c r="F18" s="202"/>
      <c r="G18" s="202"/>
      <c r="H18" s="203"/>
      <c r="I18" s="4">
        <v>11</v>
      </c>
      <c r="J18" s="11">
        <v>45420448</v>
      </c>
      <c r="K18" s="11">
        <v>45420448</v>
      </c>
    </row>
    <row r="19" spans="1:11" ht="12.75" customHeight="1" x14ac:dyDescent="0.25">
      <c r="A19" s="201" t="s">
        <v>58</v>
      </c>
      <c r="B19" s="202"/>
      <c r="C19" s="202"/>
      <c r="D19" s="202"/>
      <c r="E19" s="202"/>
      <c r="F19" s="202"/>
      <c r="G19" s="202"/>
      <c r="H19" s="203"/>
      <c r="I19" s="4">
        <v>12</v>
      </c>
      <c r="J19" s="11">
        <v>455299171</v>
      </c>
      <c r="K19" s="11">
        <v>451531552</v>
      </c>
    </row>
    <row r="20" spans="1:11" ht="12.75" customHeight="1" x14ac:dyDescent="0.25">
      <c r="A20" s="201" t="s">
        <v>59</v>
      </c>
      <c r="B20" s="202"/>
      <c r="C20" s="202"/>
      <c r="D20" s="202"/>
      <c r="E20" s="202"/>
      <c r="F20" s="202"/>
      <c r="G20" s="202"/>
      <c r="H20" s="203"/>
      <c r="I20" s="4">
        <v>13</v>
      </c>
      <c r="J20" s="11">
        <v>264671519</v>
      </c>
      <c r="K20" s="11">
        <v>262405191</v>
      </c>
    </row>
    <row r="21" spans="1:11" ht="12.75" customHeight="1" x14ac:dyDescent="0.25">
      <c r="A21" s="201" t="s">
        <v>60</v>
      </c>
      <c r="B21" s="202"/>
      <c r="C21" s="202"/>
      <c r="D21" s="202"/>
      <c r="E21" s="202"/>
      <c r="F21" s="202"/>
      <c r="G21" s="202"/>
      <c r="H21" s="203"/>
      <c r="I21" s="4">
        <v>14</v>
      </c>
      <c r="J21" s="11">
        <v>21605771</v>
      </c>
      <c r="K21" s="11">
        <v>19777661</v>
      </c>
    </row>
    <row r="22" spans="1:11" ht="12.75" customHeight="1" x14ac:dyDescent="0.25">
      <c r="A22" s="201" t="s">
        <v>61</v>
      </c>
      <c r="B22" s="202"/>
      <c r="C22" s="202"/>
      <c r="D22" s="202"/>
      <c r="E22" s="202"/>
      <c r="F22" s="202"/>
      <c r="G22" s="202"/>
      <c r="H22" s="203"/>
      <c r="I22" s="4">
        <v>15</v>
      </c>
      <c r="J22" s="11">
        <v>0</v>
      </c>
      <c r="K22" s="11">
        <v>0</v>
      </c>
    </row>
    <row r="23" spans="1:11" ht="12.75" customHeight="1" x14ac:dyDescent="0.25">
      <c r="A23" s="201" t="s">
        <v>62</v>
      </c>
      <c r="B23" s="202"/>
      <c r="C23" s="202"/>
      <c r="D23" s="202"/>
      <c r="E23" s="202"/>
      <c r="F23" s="202"/>
      <c r="G23" s="202"/>
      <c r="H23" s="203"/>
      <c r="I23" s="4">
        <v>16</v>
      </c>
      <c r="J23" s="11">
        <v>288564</v>
      </c>
      <c r="K23" s="11">
        <v>8651400</v>
      </c>
    </row>
    <row r="24" spans="1:11" ht="12.75" customHeight="1" x14ac:dyDescent="0.25">
      <c r="A24" s="201" t="s">
        <v>63</v>
      </c>
      <c r="B24" s="202"/>
      <c r="C24" s="202"/>
      <c r="D24" s="202"/>
      <c r="E24" s="202"/>
      <c r="F24" s="202"/>
      <c r="G24" s="202"/>
      <c r="H24" s="203"/>
      <c r="I24" s="4">
        <v>17</v>
      </c>
      <c r="J24" s="11">
        <v>39300078</v>
      </c>
      <c r="K24" s="11">
        <v>34262971</v>
      </c>
    </row>
    <row r="25" spans="1:11" ht="12.75" customHeight="1" x14ac:dyDescent="0.25">
      <c r="A25" s="201" t="s">
        <v>64</v>
      </c>
      <c r="B25" s="202"/>
      <c r="C25" s="202"/>
      <c r="D25" s="202"/>
      <c r="E25" s="202"/>
      <c r="F25" s="202"/>
      <c r="G25" s="202"/>
      <c r="H25" s="203"/>
      <c r="I25" s="4">
        <v>18</v>
      </c>
      <c r="J25" s="11">
        <v>716070</v>
      </c>
      <c r="K25" s="11">
        <v>722324</v>
      </c>
    </row>
    <row r="26" spans="1:11" ht="12.75" customHeight="1" x14ac:dyDescent="0.25">
      <c r="A26" s="201" t="s">
        <v>65</v>
      </c>
      <c r="B26" s="202"/>
      <c r="C26" s="202"/>
      <c r="D26" s="202"/>
      <c r="E26" s="202"/>
      <c r="F26" s="202"/>
      <c r="G26" s="202"/>
      <c r="H26" s="203"/>
      <c r="I26" s="4">
        <v>19</v>
      </c>
      <c r="J26" s="11">
        <v>0</v>
      </c>
      <c r="K26" s="11">
        <v>0</v>
      </c>
    </row>
    <row r="27" spans="1:11" ht="12.75" customHeight="1" x14ac:dyDescent="0.25">
      <c r="A27" s="201" t="s">
        <v>66</v>
      </c>
      <c r="B27" s="202"/>
      <c r="C27" s="202"/>
      <c r="D27" s="202"/>
      <c r="E27" s="202"/>
      <c r="F27" s="202"/>
      <c r="G27" s="202"/>
      <c r="H27" s="203"/>
      <c r="I27" s="4">
        <v>20</v>
      </c>
      <c r="J27" s="10">
        <f>SUM(J28:J35)</f>
        <v>959515702</v>
      </c>
      <c r="K27" s="10">
        <f>SUM(K28:K35)</f>
        <v>953427401</v>
      </c>
    </row>
    <row r="28" spans="1:11" ht="12.75" customHeight="1" x14ac:dyDescent="0.25">
      <c r="A28" s="201" t="s">
        <v>67</v>
      </c>
      <c r="B28" s="202"/>
      <c r="C28" s="202"/>
      <c r="D28" s="202"/>
      <c r="E28" s="202"/>
      <c r="F28" s="202"/>
      <c r="G28" s="202"/>
      <c r="H28" s="203"/>
      <c r="I28" s="4">
        <v>21</v>
      </c>
      <c r="J28" s="11">
        <v>946700274</v>
      </c>
      <c r="K28" s="11">
        <v>946700274</v>
      </c>
    </row>
    <row r="29" spans="1:11" ht="12.75" customHeight="1" x14ac:dyDescent="0.25">
      <c r="A29" s="201" t="s">
        <v>68</v>
      </c>
      <c r="B29" s="202"/>
      <c r="C29" s="202"/>
      <c r="D29" s="202"/>
      <c r="E29" s="202"/>
      <c r="F29" s="202"/>
      <c r="G29" s="202"/>
      <c r="H29" s="203"/>
      <c r="I29" s="4">
        <v>22</v>
      </c>
      <c r="J29" s="11">
        <v>9219984</v>
      </c>
      <c r="K29" s="11">
        <v>3485118</v>
      </c>
    </row>
    <row r="30" spans="1:11" ht="12.75" customHeight="1" x14ac:dyDescent="0.25">
      <c r="A30" s="201" t="s">
        <v>69</v>
      </c>
      <c r="B30" s="202"/>
      <c r="C30" s="202"/>
      <c r="D30" s="202"/>
      <c r="E30" s="202"/>
      <c r="F30" s="202"/>
      <c r="G30" s="202"/>
      <c r="H30" s="203"/>
      <c r="I30" s="4">
        <v>23</v>
      </c>
      <c r="J30" s="11">
        <v>1225020</v>
      </c>
      <c r="K30" s="11">
        <v>1225020</v>
      </c>
    </row>
    <row r="31" spans="1:11" ht="12.75" customHeight="1" x14ac:dyDescent="0.25">
      <c r="A31" s="201" t="s">
        <v>70</v>
      </c>
      <c r="B31" s="202"/>
      <c r="C31" s="202"/>
      <c r="D31" s="202"/>
      <c r="E31" s="202"/>
      <c r="F31" s="202"/>
      <c r="G31" s="202"/>
      <c r="H31" s="203"/>
      <c r="I31" s="4">
        <v>24</v>
      </c>
      <c r="J31" s="11">
        <v>0</v>
      </c>
      <c r="K31" s="11">
        <v>0</v>
      </c>
    </row>
    <row r="32" spans="1:11" ht="12.75" customHeight="1" x14ac:dyDescent="0.25">
      <c r="A32" s="201" t="s">
        <v>71</v>
      </c>
      <c r="B32" s="202"/>
      <c r="C32" s="202"/>
      <c r="D32" s="202"/>
      <c r="E32" s="202"/>
      <c r="F32" s="202"/>
      <c r="G32" s="202"/>
      <c r="H32" s="203"/>
      <c r="I32" s="4">
        <v>25</v>
      </c>
      <c r="J32" s="11">
        <v>0</v>
      </c>
      <c r="K32" s="11">
        <v>0</v>
      </c>
    </row>
    <row r="33" spans="1:11" ht="12.75" customHeight="1" x14ac:dyDescent="0.25">
      <c r="A33" s="201" t="s">
        <v>72</v>
      </c>
      <c r="B33" s="202"/>
      <c r="C33" s="202"/>
      <c r="D33" s="202"/>
      <c r="E33" s="202"/>
      <c r="F33" s="202"/>
      <c r="G33" s="202"/>
      <c r="H33" s="203"/>
      <c r="I33" s="4">
        <v>26</v>
      </c>
      <c r="J33" s="11">
        <v>2370424</v>
      </c>
      <c r="K33" s="11">
        <v>2016989</v>
      </c>
    </row>
    <row r="34" spans="1:11" ht="12.75" customHeight="1" x14ac:dyDescent="0.25">
      <c r="A34" s="201" t="s">
        <v>73</v>
      </c>
      <c r="B34" s="202"/>
      <c r="C34" s="202"/>
      <c r="D34" s="202"/>
      <c r="E34" s="202"/>
      <c r="F34" s="202"/>
      <c r="G34" s="202"/>
      <c r="H34" s="203"/>
      <c r="I34" s="4">
        <v>27</v>
      </c>
      <c r="J34" s="11">
        <v>0</v>
      </c>
      <c r="K34" s="11">
        <v>0</v>
      </c>
    </row>
    <row r="35" spans="1:11" ht="12.75" customHeight="1" x14ac:dyDescent="0.25">
      <c r="A35" s="201" t="s">
        <v>74</v>
      </c>
      <c r="B35" s="202"/>
      <c r="C35" s="202"/>
      <c r="D35" s="202"/>
      <c r="E35" s="202"/>
      <c r="F35" s="202"/>
      <c r="G35" s="202"/>
      <c r="H35" s="203"/>
      <c r="I35" s="4">
        <v>28</v>
      </c>
      <c r="J35" s="11">
        <v>0</v>
      </c>
      <c r="K35" s="11">
        <v>0</v>
      </c>
    </row>
    <row r="36" spans="1:11" ht="12.75" customHeight="1" x14ac:dyDescent="0.25">
      <c r="A36" s="201" t="s">
        <v>75</v>
      </c>
      <c r="B36" s="202"/>
      <c r="C36" s="202"/>
      <c r="D36" s="202"/>
      <c r="E36" s="202"/>
      <c r="F36" s="202"/>
      <c r="G36" s="202"/>
      <c r="H36" s="203"/>
      <c r="I36" s="4">
        <v>29</v>
      </c>
      <c r="J36" s="10">
        <f>SUM(J37:J39)</f>
        <v>0</v>
      </c>
      <c r="K36" s="10">
        <f>SUM(K37:K39)</f>
        <v>0</v>
      </c>
    </row>
    <row r="37" spans="1:11" ht="12.75" customHeight="1" x14ac:dyDescent="0.25">
      <c r="A37" s="201" t="s">
        <v>76</v>
      </c>
      <c r="B37" s="202"/>
      <c r="C37" s="202"/>
      <c r="D37" s="202"/>
      <c r="E37" s="202"/>
      <c r="F37" s="202"/>
      <c r="G37" s="202"/>
      <c r="H37" s="203"/>
      <c r="I37" s="4">
        <v>30</v>
      </c>
      <c r="J37" s="11">
        <v>0</v>
      </c>
      <c r="K37" s="11">
        <v>0</v>
      </c>
    </row>
    <row r="38" spans="1:11" ht="12.75" customHeight="1" x14ac:dyDescent="0.25">
      <c r="A38" s="201" t="s">
        <v>77</v>
      </c>
      <c r="B38" s="202"/>
      <c r="C38" s="202"/>
      <c r="D38" s="202"/>
      <c r="E38" s="202"/>
      <c r="F38" s="202"/>
      <c r="G38" s="202"/>
      <c r="H38" s="203"/>
      <c r="I38" s="4">
        <v>31</v>
      </c>
      <c r="J38" s="11">
        <v>0</v>
      </c>
      <c r="K38" s="11">
        <v>0</v>
      </c>
    </row>
    <row r="39" spans="1:11" ht="12.75" customHeight="1" x14ac:dyDescent="0.25">
      <c r="A39" s="201" t="s">
        <v>78</v>
      </c>
      <c r="B39" s="202"/>
      <c r="C39" s="202"/>
      <c r="D39" s="202"/>
      <c r="E39" s="202"/>
      <c r="F39" s="202"/>
      <c r="G39" s="202"/>
      <c r="H39" s="203"/>
      <c r="I39" s="4">
        <v>32</v>
      </c>
      <c r="J39" s="11">
        <v>0</v>
      </c>
      <c r="K39" s="11">
        <v>0</v>
      </c>
    </row>
    <row r="40" spans="1:11" ht="12.75" customHeight="1" x14ac:dyDescent="0.25">
      <c r="A40" s="201" t="s">
        <v>79</v>
      </c>
      <c r="B40" s="202"/>
      <c r="C40" s="202"/>
      <c r="D40" s="202"/>
      <c r="E40" s="202"/>
      <c r="F40" s="202"/>
      <c r="G40" s="202"/>
      <c r="H40" s="203"/>
      <c r="I40" s="4">
        <v>33</v>
      </c>
      <c r="J40" s="11">
        <v>32517295</v>
      </c>
      <c r="K40" s="11">
        <v>18983824</v>
      </c>
    </row>
    <row r="41" spans="1:11" ht="12.75" customHeight="1" x14ac:dyDescent="0.25">
      <c r="A41" s="207" t="s">
        <v>80</v>
      </c>
      <c r="B41" s="208"/>
      <c r="C41" s="208"/>
      <c r="D41" s="208"/>
      <c r="E41" s="208"/>
      <c r="F41" s="208"/>
      <c r="G41" s="208"/>
      <c r="H41" s="209"/>
      <c r="I41" s="4">
        <v>34</v>
      </c>
      <c r="J41" s="10">
        <f>J42+J50+J57+J65</f>
        <v>1171669710</v>
      </c>
      <c r="K41" s="10">
        <f>K42+K50+K57+K65</f>
        <v>1147117487</v>
      </c>
    </row>
    <row r="42" spans="1:11" ht="12.75" customHeight="1" x14ac:dyDescent="0.25">
      <c r="A42" s="201" t="s">
        <v>81</v>
      </c>
      <c r="B42" s="202"/>
      <c r="C42" s="202"/>
      <c r="D42" s="202"/>
      <c r="E42" s="202"/>
      <c r="F42" s="202"/>
      <c r="G42" s="202"/>
      <c r="H42" s="203"/>
      <c r="I42" s="4">
        <v>35</v>
      </c>
      <c r="J42" s="10">
        <f>SUM(J43:J49)</f>
        <v>479169008</v>
      </c>
      <c r="K42" s="10">
        <f>SUM(K43:K49)</f>
        <v>470927901</v>
      </c>
    </row>
    <row r="43" spans="1:11" ht="12.75" customHeight="1" x14ac:dyDescent="0.25">
      <c r="A43" s="201" t="s">
        <v>82</v>
      </c>
      <c r="B43" s="202"/>
      <c r="C43" s="202"/>
      <c r="D43" s="202"/>
      <c r="E43" s="202"/>
      <c r="F43" s="202"/>
      <c r="G43" s="202"/>
      <c r="H43" s="203"/>
      <c r="I43" s="4">
        <v>36</v>
      </c>
      <c r="J43" s="11">
        <v>117037484</v>
      </c>
      <c r="K43" s="11">
        <v>128567728</v>
      </c>
    </row>
    <row r="44" spans="1:11" ht="12.75" customHeight="1" x14ac:dyDescent="0.25">
      <c r="A44" s="201" t="s">
        <v>83</v>
      </c>
      <c r="B44" s="202"/>
      <c r="C44" s="202"/>
      <c r="D44" s="202"/>
      <c r="E44" s="202"/>
      <c r="F44" s="202"/>
      <c r="G44" s="202"/>
      <c r="H44" s="203"/>
      <c r="I44" s="4">
        <v>37</v>
      </c>
      <c r="J44" s="11">
        <v>44313087</v>
      </c>
      <c r="K44" s="11">
        <v>28105676</v>
      </c>
    </row>
    <row r="45" spans="1:11" ht="12.75" customHeight="1" x14ac:dyDescent="0.25">
      <c r="A45" s="201" t="s">
        <v>84</v>
      </c>
      <c r="B45" s="202"/>
      <c r="C45" s="202"/>
      <c r="D45" s="202"/>
      <c r="E45" s="202"/>
      <c r="F45" s="202"/>
      <c r="G45" s="202"/>
      <c r="H45" s="203"/>
      <c r="I45" s="4">
        <v>38</v>
      </c>
      <c r="J45" s="11">
        <v>140886458</v>
      </c>
      <c r="K45" s="11">
        <v>143675454</v>
      </c>
    </row>
    <row r="46" spans="1:11" ht="12.75" customHeight="1" x14ac:dyDescent="0.25">
      <c r="A46" s="201" t="s">
        <v>85</v>
      </c>
      <c r="B46" s="202"/>
      <c r="C46" s="202"/>
      <c r="D46" s="202"/>
      <c r="E46" s="202"/>
      <c r="F46" s="202"/>
      <c r="G46" s="202"/>
      <c r="H46" s="203"/>
      <c r="I46" s="4">
        <v>39</v>
      </c>
      <c r="J46" s="11">
        <v>43379267</v>
      </c>
      <c r="K46" s="11">
        <v>37026331</v>
      </c>
    </row>
    <row r="47" spans="1:11" ht="12.75" customHeight="1" x14ac:dyDescent="0.25">
      <c r="A47" s="201" t="s">
        <v>86</v>
      </c>
      <c r="B47" s="202"/>
      <c r="C47" s="202"/>
      <c r="D47" s="202"/>
      <c r="E47" s="202"/>
      <c r="F47" s="202"/>
      <c r="G47" s="202"/>
      <c r="H47" s="203"/>
      <c r="I47" s="4">
        <v>40</v>
      </c>
      <c r="J47" s="11">
        <v>0</v>
      </c>
      <c r="K47" s="11">
        <v>0</v>
      </c>
    </row>
    <row r="48" spans="1:11" ht="12.75" customHeight="1" x14ac:dyDescent="0.25">
      <c r="A48" s="201" t="s">
        <v>87</v>
      </c>
      <c r="B48" s="202"/>
      <c r="C48" s="202"/>
      <c r="D48" s="202"/>
      <c r="E48" s="202"/>
      <c r="F48" s="202"/>
      <c r="G48" s="202"/>
      <c r="H48" s="203"/>
      <c r="I48" s="4">
        <v>41</v>
      </c>
      <c r="J48" s="11">
        <v>133552712</v>
      </c>
      <c r="K48" s="11">
        <v>133552712</v>
      </c>
    </row>
    <row r="49" spans="1:11" ht="12.75" customHeight="1" x14ac:dyDescent="0.25">
      <c r="A49" s="201" t="s">
        <v>88</v>
      </c>
      <c r="B49" s="202"/>
      <c r="C49" s="202"/>
      <c r="D49" s="202"/>
      <c r="E49" s="202"/>
      <c r="F49" s="202"/>
      <c r="G49" s="202"/>
      <c r="H49" s="203"/>
      <c r="I49" s="4">
        <v>42</v>
      </c>
      <c r="J49" s="11">
        <v>0</v>
      </c>
      <c r="K49" s="11">
        <v>0</v>
      </c>
    </row>
    <row r="50" spans="1:11" ht="12.75" customHeight="1" x14ac:dyDescent="0.25">
      <c r="A50" s="201" t="s">
        <v>89</v>
      </c>
      <c r="B50" s="202"/>
      <c r="C50" s="202"/>
      <c r="D50" s="202"/>
      <c r="E50" s="202"/>
      <c r="F50" s="202"/>
      <c r="G50" s="202"/>
      <c r="H50" s="203"/>
      <c r="I50" s="4">
        <v>43</v>
      </c>
      <c r="J50" s="10">
        <f>SUM(J51:J56)</f>
        <v>467705229</v>
      </c>
      <c r="K50" s="10">
        <f>SUM(K51:K56)</f>
        <v>509108385</v>
      </c>
    </row>
    <row r="51" spans="1:11" ht="12.75" customHeight="1" x14ac:dyDescent="0.25">
      <c r="A51" s="201" t="s">
        <v>90</v>
      </c>
      <c r="B51" s="202"/>
      <c r="C51" s="202"/>
      <c r="D51" s="202"/>
      <c r="E51" s="202"/>
      <c r="F51" s="202"/>
      <c r="G51" s="202"/>
      <c r="H51" s="203"/>
      <c r="I51" s="4">
        <v>44</v>
      </c>
      <c r="J51" s="11">
        <v>288498889</v>
      </c>
      <c r="K51" s="11">
        <v>281926381</v>
      </c>
    </row>
    <row r="52" spans="1:11" ht="12.75" customHeight="1" x14ac:dyDescent="0.25">
      <c r="A52" s="201" t="s">
        <v>91</v>
      </c>
      <c r="B52" s="202"/>
      <c r="C52" s="202"/>
      <c r="D52" s="202"/>
      <c r="E52" s="202"/>
      <c r="F52" s="202"/>
      <c r="G52" s="202"/>
      <c r="H52" s="203"/>
      <c r="I52" s="4">
        <v>45</v>
      </c>
      <c r="J52" s="11">
        <v>177755132</v>
      </c>
      <c r="K52" s="11">
        <v>225524084</v>
      </c>
    </row>
    <row r="53" spans="1:11" ht="12.75" customHeight="1" x14ac:dyDescent="0.25">
      <c r="A53" s="201" t="s">
        <v>92</v>
      </c>
      <c r="B53" s="202"/>
      <c r="C53" s="202"/>
      <c r="D53" s="202"/>
      <c r="E53" s="202"/>
      <c r="F53" s="202"/>
      <c r="G53" s="202"/>
      <c r="H53" s="203"/>
      <c r="I53" s="4">
        <v>46</v>
      </c>
      <c r="J53" s="11">
        <v>0</v>
      </c>
      <c r="K53" s="11">
        <v>0</v>
      </c>
    </row>
    <row r="54" spans="1:11" ht="12.75" customHeight="1" x14ac:dyDescent="0.25">
      <c r="A54" s="201" t="s">
        <v>93</v>
      </c>
      <c r="B54" s="202"/>
      <c r="C54" s="202"/>
      <c r="D54" s="202"/>
      <c r="E54" s="202"/>
      <c r="F54" s="202"/>
      <c r="G54" s="202"/>
      <c r="H54" s="203"/>
      <c r="I54" s="4">
        <v>47</v>
      </c>
      <c r="J54" s="11">
        <v>645019</v>
      </c>
      <c r="K54" s="11">
        <v>799815</v>
      </c>
    </row>
    <row r="55" spans="1:11" ht="12.75" customHeight="1" x14ac:dyDescent="0.25">
      <c r="A55" s="201" t="s">
        <v>94</v>
      </c>
      <c r="B55" s="202"/>
      <c r="C55" s="202"/>
      <c r="D55" s="202"/>
      <c r="E55" s="202"/>
      <c r="F55" s="202"/>
      <c r="G55" s="202"/>
      <c r="H55" s="203"/>
      <c r="I55" s="4">
        <v>48</v>
      </c>
      <c r="J55" s="11">
        <v>674630</v>
      </c>
      <c r="K55" s="11">
        <v>669533</v>
      </c>
    </row>
    <row r="56" spans="1:11" ht="12.75" customHeight="1" x14ac:dyDescent="0.25">
      <c r="A56" s="201" t="s">
        <v>95</v>
      </c>
      <c r="B56" s="202"/>
      <c r="C56" s="202"/>
      <c r="D56" s="202"/>
      <c r="E56" s="202"/>
      <c r="F56" s="202"/>
      <c r="G56" s="202"/>
      <c r="H56" s="203"/>
      <c r="I56" s="4">
        <v>49</v>
      </c>
      <c r="J56" s="11">
        <v>131559</v>
      </c>
      <c r="K56" s="11">
        <v>188572</v>
      </c>
    </row>
    <row r="57" spans="1:11" ht="12.75" customHeight="1" x14ac:dyDescent="0.25">
      <c r="A57" s="201" t="s">
        <v>96</v>
      </c>
      <c r="B57" s="202"/>
      <c r="C57" s="202"/>
      <c r="D57" s="202"/>
      <c r="E57" s="202"/>
      <c r="F57" s="202"/>
      <c r="G57" s="202"/>
      <c r="H57" s="203"/>
      <c r="I57" s="4">
        <v>50</v>
      </c>
      <c r="J57" s="10">
        <f>SUM(J58:J64)</f>
        <v>92781798</v>
      </c>
      <c r="K57" s="10">
        <f>SUM(K58:K64)</f>
        <v>99276172</v>
      </c>
    </row>
    <row r="58" spans="1:11" ht="12.75" customHeight="1" x14ac:dyDescent="0.25">
      <c r="A58" s="201" t="s">
        <v>97</v>
      </c>
      <c r="B58" s="202"/>
      <c r="C58" s="202"/>
      <c r="D58" s="202"/>
      <c r="E58" s="202"/>
      <c r="F58" s="202"/>
      <c r="G58" s="202"/>
      <c r="H58" s="203"/>
      <c r="I58" s="4">
        <v>51</v>
      </c>
      <c r="J58" s="11">
        <v>0</v>
      </c>
      <c r="K58" s="11">
        <v>0</v>
      </c>
    </row>
    <row r="59" spans="1:11" ht="12.75" customHeight="1" x14ac:dyDescent="0.25">
      <c r="A59" s="201" t="s">
        <v>98</v>
      </c>
      <c r="B59" s="202"/>
      <c r="C59" s="202"/>
      <c r="D59" s="202"/>
      <c r="E59" s="202"/>
      <c r="F59" s="202"/>
      <c r="G59" s="202"/>
      <c r="H59" s="203"/>
      <c r="I59" s="4">
        <v>52</v>
      </c>
      <c r="J59" s="11">
        <v>91432811</v>
      </c>
      <c r="K59" s="11">
        <v>97451317</v>
      </c>
    </row>
    <row r="60" spans="1:11" ht="12.75" customHeight="1" x14ac:dyDescent="0.25">
      <c r="A60" s="201" t="s">
        <v>99</v>
      </c>
      <c r="B60" s="202"/>
      <c r="C60" s="202"/>
      <c r="D60" s="202"/>
      <c r="E60" s="202"/>
      <c r="F60" s="202"/>
      <c r="G60" s="202"/>
      <c r="H60" s="203"/>
      <c r="I60" s="4">
        <v>53</v>
      </c>
      <c r="J60" s="11">
        <v>0</v>
      </c>
      <c r="K60" s="11">
        <v>0</v>
      </c>
    </row>
    <row r="61" spans="1:11" ht="12.75" customHeight="1" x14ac:dyDescent="0.25">
      <c r="A61" s="201" t="s">
        <v>70</v>
      </c>
      <c r="B61" s="202"/>
      <c r="C61" s="202"/>
      <c r="D61" s="202"/>
      <c r="E61" s="202"/>
      <c r="F61" s="202"/>
      <c r="G61" s="202"/>
      <c r="H61" s="203"/>
      <c r="I61" s="4">
        <v>54</v>
      </c>
      <c r="J61" s="11">
        <v>0</v>
      </c>
      <c r="K61" s="11">
        <v>0</v>
      </c>
    </row>
    <row r="62" spans="1:11" ht="12.75" customHeight="1" x14ac:dyDescent="0.25">
      <c r="A62" s="201" t="s">
        <v>71</v>
      </c>
      <c r="B62" s="202"/>
      <c r="C62" s="202"/>
      <c r="D62" s="202"/>
      <c r="E62" s="202"/>
      <c r="F62" s="202"/>
      <c r="G62" s="202"/>
      <c r="H62" s="203"/>
      <c r="I62" s="4">
        <v>55</v>
      </c>
      <c r="J62" s="11">
        <v>210000</v>
      </c>
      <c r="K62" s="11">
        <v>3627</v>
      </c>
    </row>
    <row r="63" spans="1:11" ht="12.75" customHeight="1" x14ac:dyDescent="0.25">
      <c r="A63" s="201" t="s">
        <v>100</v>
      </c>
      <c r="B63" s="202"/>
      <c r="C63" s="202"/>
      <c r="D63" s="202"/>
      <c r="E63" s="202"/>
      <c r="F63" s="202"/>
      <c r="G63" s="202"/>
      <c r="H63" s="203"/>
      <c r="I63" s="4">
        <v>56</v>
      </c>
      <c r="J63" s="11">
        <v>627489</v>
      </c>
      <c r="K63" s="11">
        <v>785926</v>
      </c>
    </row>
    <row r="64" spans="1:11" ht="12.75" customHeight="1" x14ac:dyDescent="0.25">
      <c r="A64" s="201" t="s">
        <v>101</v>
      </c>
      <c r="B64" s="202"/>
      <c r="C64" s="202"/>
      <c r="D64" s="202"/>
      <c r="E64" s="202"/>
      <c r="F64" s="202"/>
      <c r="G64" s="202"/>
      <c r="H64" s="203"/>
      <c r="I64" s="4">
        <v>57</v>
      </c>
      <c r="J64" s="11">
        <v>511498</v>
      </c>
      <c r="K64" s="11">
        <v>1035302</v>
      </c>
    </row>
    <row r="65" spans="1:12" ht="12.75" customHeight="1" x14ac:dyDescent="0.25">
      <c r="A65" s="201" t="s">
        <v>102</v>
      </c>
      <c r="B65" s="202"/>
      <c r="C65" s="202"/>
      <c r="D65" s="202"/>
      <c r="E65" s="202"/>
      <c r="F65" s="202"/>
      <c r="G65" s="202"/>
      <c r="H65" s="203"/>
      <c r="I65" s="4">
        <v>58</v>
      </c>
      <c r="J65" s="11">
        <v>132013675</v>
      </c>
      <c r="K65" s="11">
        <v>67805029</v>
      </c>
    </row>
    <row r="66" spans="1:12" ht="12.75" customHeight="1" x14ac:dyDescent="0.25">
      <c r="A66" s="207" t="s">
        <v>103</v>
      </c>
      <c r="B66" s="208"/>
      <c r="C66" s="208"/>
      <c r="D66" s="208"/>
      <c r="E66" s="208"/>
      <c r="F66" s="208"/>
      <c r="G66" s="208"/>
      <c r="H66" s="209"/>
      <c r="I66" s="4">
        <v>59</v>
      </c>
      <c r="J66" s="11">
        <v>3640252</v>
      </c>
      <c r="K66" s="11">
        <v>4473352</v>
      </c>
    </row>
    <row r="67" spans="1:12" ht="12.75" customHeight="1" x14ac:dyDescent="0.25">
      <c r="A67" s="207" t="s">
        <v>104</v>
      </c>
      <c r="B67" s="208"/>
      <c r="C67" s="208"/>
      <c r="D67" s="208"/>
      <c r="E67" s="208"/>
      <c r="F67" s="208"/>
      <c r="G67" s="208"/>
      <c r="H67" s="209"/>
      <c r="I67" s="4">
        <v>60</v>
      </c>
      <c r="J67" s="10">
        <f>J8+J9+J41+J66</f>
        <v>3086894071</v>
      </c>
      <c r="K67" s="10">
        <f>K8+K9+K41+K66</f>
        <v>3036399138</v>
      </c>
      <c r="L67" s="91"/>
    </row>
    <row r="68" spans="1:12" ht="12.75" customHeight="1" thickBot="1" x14ac:dyDescent="0.3">
      <c r="A68" s="213" t="s">
        <v>105</v>
      </c>
      <c r="B68" s="214"/>
      <c r="C68" s="214"/>
      <c r="D68" s="214"/>
      <c r="E68" s="214"/>
      <c r="F68" s="214"/>
      <c r="G68" s="214"/>
      <c r="H68" s="215"/>
      <c r="I68" s="7">
        <v>61</v>
      </c>
      <c r="J68" s="124">
        <v>1047050826</v>
      </c>
      <c r="K68" s="124">
        <v>1087984500</v>
      </c>
    </row>
    <row r="69" spans="1:12" ht="12.75" customHeight="1" x14ac:dyDescent="0.25">
      <c r="A69" s="193" t="s">
        <v>106</v>
      </c>
      <c r="B69" s="216"/>
      <c r="C69" s="216"/>
      <c r="D69" s="216"/>
      <c r="E69" s="216"/>
      <c r="F69" s="216"/>
      <c r="G69" s="216"/>
      <c r="H69" s="216"/>
      <c r="I69" s="216"/>
      <c r="J69" s="216"/>
      <c r="K69" s="217"/>
    </row>
    <row r="70" spans="1:12" ht="12.75" customHeight="1" x14ac:dyDescent="0.25">
      <c r="A70" s="197" t="s">
        <v>107</v>
      </c>
      <c r="B70" s="198"/>
      <c r="C70" s="198"/>
      <c r="D70" s="198"/>
      <c r="E70" s="198"/>
      <c r="F70" s="198"/>
      <c r="G70" s="198"/>
      <c r="H70" s="218"/>
      <c r="I70" s="6">
        <v>62</v>
      </c>
      <c r="J70" s="14">
        <f>J71+J72+J73+J79+J80+J83+J86</f>
        <v>2122571492</v>
      </c>
      <c r="K70" s="14">
        <f>K71+K72+K73+K79+K80+K83+K86</f>
        <v>2177131491</v>
      </c>
    </row>
    <row r="71" spans="1:12" ht="12.75" customHeight="1" x14ac:dyDescent="0.25">
      <c r="A71" s="201" t="s">
        <v>108</v>
      </c>
      <c r="B71" s="202"/>
      <c r="C71" s="202"/>
      <c r="D71" s="202"/>
      <c r="E71" s="202"/>
      <c r="F71" s="202"/>
      <c r="G71" s="202"/>
      <c r="H71" s="203"/>
      <c r="I71" s="4">
        <v>63</v>
      </c>
      <c r="J71" s="95">
        <v>1566400660</v>
      </c>
      <c r="K71" s="11">
        <v>1566400660</v>
      </c>
    </row>
    <row r="72" spans="1:12" ht="12.75" customHeight="1" x14ac:dyDescent="0.25">
      <c r="A72" s="201" t="s">
        <v>109</v>
      </c>
      <c r="B72" s="202"/>
      <c r="C72" s="202"/>
      <c r="D72" s="202"/>
      <c r="E72" s="202"/>
      <c r="F72" s="202"/>
      <c r="G72" s="202"/>
      <c r="H72" s="203"/>
      <c r="I72" s="4">
        <v>64</v>
      </c>
      <c r="J72" s="11">
        <v>182267472</v>
      </c>
      <c r="K72" s="11">
        <v>182267472</v>
      </c>
    </row>
    <row r="73" spans="1:12" ht="12.75" customHeight="1" x14ac:dyDescent="0.25">
      <c r="A73" s="201" t="s">
        <v>110</v>
      </c>
      <c r="B73" s="202"/>
      <c r="C73" s="202"/>
      <c r="D73" s="202"/>
      <c r="E73" s="202"/>
      <c r="F73" s="202"/>
      <c r="G73" s="202"/>
      <c r="H73" s="203"/>
      <c r="I73" s="4">
        <v>65</v>
      </c>
      <c r="J73" s="10">
        <f>J74+J75-J76+J77+J78</f>
        <v>284908054</v>
      </c>
      <c r="K73" s="10">
        <f>K74+K75-K76+K77+K78</f>
        <v>321505252</v>
      </c>
    </row>
    <row r="74" spans="1:12" ht="12.75" customHeight="1" x14ac:dyDescent="0.25">
      <c r="A74" s="201" t="s">
        <v>111</v>
      </c>
      <c r="B74" s="202"/>
      <c r="C74" s="202"/>
      <c r="D74" s="202"/>
      <c r="E74" s="202"/>
      <c r="F74" s="202"/>
      <c r="G74" s="202"/>
      <c r="H74" s="203"/>
      <c r="I74" s="4">
        <v>66</v>
      </c>
      <c r="J74" s="11">
        <v>26625605</v>
      </c>
      <c r="K74" s="11">
        <v>30947466</v>
      </c>
    </row>
    <row r="75" spans="1:12" ht="12.75" customHeight="1" x14ac:dyDescent="0.25">
      <c r="A75" s="201" t="s">
        <v>112</v>
      </c>
      <c r="B75" s="202"/>
      <c r="C75" s="202"/>
      <c r="D75" s="202"/>
      <c r="E75" s="202"/>
      <c r="F75" s="202"/>
      <c r="G75" s="202"/>
      <c r="H75" s="203"/>
      <c r="I75" s="4">
        <v>67</v>
      </c>
      <c r="J75" s="11">
        <v>147604502</v>
      </c>
      <c r="K75" s="11">
        <v>147604502</v>
      </c>
    </row>
    <row r="76" spans="1:12" ht="12.75" customHeight="1" x14ac:dyDescent="0.25">
      <c r="A76" s="201" t="s">
        <v>113</v>
      </c>
      <c r="B76" s="202"/>
      <c r="C76" s="202"/>
      <c r="D76" s="202"/>
      <c r="E76" s="202"/>
      <c r="F76" s="202"/>
      <c r="G76" s="202"/>
      <c r="H76" s="203"/>
      <c r="I76" s="4">
        <v>68</v>
      </c>
      <c r="J76" s="11">
        <v>60502679</v>
      </c>
      <c r="K76" s="11">
        <v>60502679</v>
      </c>
    </row>
    <row r="77" spans="1:12" ht="12.75" customHeight="1" x14ac:dyDescent="0.25">
      <c r="A77" s="201" t="s">
        <v>114</v>
      </c>
      <c r="B77" s="202"/>
      <c r="C77" s="202"/>
      <c r="D77" s="202"/>
      <c r="E77" s="202"/>
      <c r="F77" s="202"/>
      <c r="G77" s="202"/>
      <c r="H77" s="203"/>
      <c r="I77" s="4">
        <v>69</v>
      </c>
      <c r="J77" s="11">
        <v>0</v>
      </c>
      <c r="K77" s="11">
        <v>0</v>
      </c>
    </row>
    <row r="78" spans="1:12" ht="12.75" customHeight="1" x14ac:dyDescent="0.25">
      <c r="A78" s="201" t="s">
        <v>115</v>
      </c>
      <c r="B78" s="202"/>
      <c r="C78" s="202"/>
      <c r="D78" s="202"/>
      <c r="E78" s="202"/>
      <c r="F78" s="202"/>
      <c r="G78" s="202"/>
      <c r="H78" s="203"/>
      <c r="I78" s="4">
        <v>70</v>
      </c>
      <c r="J78" s="95">
        <v>171180626</v>
      </c>
      <c r="K78" s="11">
        <v>203455963</v>
      </c>
    </row>
    <row r="79" spans="1:12" ht="12.75" customHeight="1" x14ac:dyDescent="0.25">
      <c r="A79" s="201" t="s">
        <v>116</v>
      </c>
      <c r="B79" s="202"/>
      <c r="C79" s="202"/>
      <c r="D79" s="202"/>
      <c r="E79" s="202"/>
      <c r="F79" s="202"/>
      <c r="G79" s="202"/>
      <c r="H79" s="203"/>
      <c r="I79" s="4">
        <v>71</v>
      </c>
      <c r="J79" s="11">
        <v>0</v>
      </c>
      <c r="K79" s="11">
        <v>0</v>
      </c>
    </row>
    <row r="80" spans="1:12" ht="12.75" customHeight="1" x14ac:dyDescent="0.25">
      <c r="A80" s="201" t="s">
        <v>117</v>
      </c>
      <c r="B80" s="202"/>
      <c r="C80" s="202"/>
      <c r="D80" s="202"/>
      <c r="E80" s="202"/>
      <c r="F80" s="202"/>
      <c r="G80" s="202"/>
      <c r="H80" s="203"/>
      <c r="I80" s="4">
        <v>72</v>
      </c>
      <c r="J80" s="10">
        <f>J81-J82</f>
        <v>2558087</v>
      </c>
      <c r="K80" s="10">
        <f>K81-K82</f>
        <v>3696000</v>
      </c>
    </row>
    <row r="81" spans="1:11" ht="12.75" customHeight="1" x14ac:dyDescent="0.25">
      <c r="A81" s="210" t="s">
        <v>118</v>
      </c>
      <c r="B81" s="211"/>
      <c r="C81" s="211"/>
      <c r="D81" s="211"/>
      <c r="E81" s="211"/>
      <c r="F81" s="211"/>
      <c r="G81" s="211"/>
      <c r="H81" s="212"/>
      <c r="I81" s="4">
        <v>73</v>
      </c>
      <c r="J81" s="11">
        <v>2558087</v>
      </c>
      <c r="K81" s="11">
        <v>3696000</v>
      </c>
    </row>
    <row r="82" spans="1:11" ht="12.75" customHeight="1" x14ac:dyDescent="0.25">
      <c r="A82" s="210" t="s">
        <v>119</v>
      </c>
      <c r="B82" s="211"/>
      <c r="C82" s="211"/>
      <c r="D82" s="211"/>
      <c r="E82" s="211"/>
      <c r="F82" s="211"/>
      <c r="G82" s="211"/>
      <c r="H82" s="212"/>
      <c r="I82" s="4">
        <v>74</v>
      </c>
      <c r="J82" s="11">
        <v>0</v>
      </c>
      <c r="K82" s="11">
        <v>0</v>
      </c>
    </row>
    <row r="83" spans="1:11" ht="12.75" customHeight="1" x14ac:dyDescent="0.25">
      <c r="A83" s="201" t="s">
        <v>120</v>
      </c>
      <c r="B83" s="202"/>
      <c r="C83" s="202"/>
      <c r="D83" s="202"/>
      <c r="E83" s="202"/>
      <c r="F83" s="202"/>
      <c r="G83" s="202"/>
      <c r="H83" s="203"/>
      <c r="I83" s="4">
        <v>75</v>
      </c>
      <c r="J83" s="10">
        <f>J84-J85</f>
        <v>86437219</v>
      </c>
      <c r="K83" s="10">
        <f>K84-K85</f>
        <v>103262107</v>
      </c>
    </row>
    <row r="84" spans="1:11" ht="12.75" customHeight="1" x14ac:dyDescent="0.25">
      <c r="A84" s="210" t="s">
        <v>121</v>
      </c>
      <c r="B84" s="211"/>
      <c r="C84" s="211"/>
      <c r="D84" s="211"/>
      <c r="E84" s="211"/>
      <c r="F84" s="211"/>
      <c r="G84" s="211"/>
      <c r="H84" s="212"/>
      <c r="I84" s="4">
        <v>76</v>
      </c>
      <c r="J84" s="11">
        <v>86437219</v>
      </c>
      <c r="K84" s="11">
        <v>103262107</v>
      </c>
    </row>
    <row r="85" spans="1:11" ht="12.75" customHeight="1" x14ac:dyDescent="0.25">
      <c r="A85" s="210" t="s">
        <v>122</v>
      </c>
      <c r="B85" s="211"/>
      <c r="C85" s="211"/>
      <c r="D85" s="211"/>
      <c r="E85" s="211"/>
      <c r="F85" s="211"/>
      <c r="G85" s="211"/>
      <c r="H85" s="212"/>
      <c r="I85" s="4">
        <v>77</v>
      </c>
      <c r="J85" s="11">
        <v>0</v>
      </c>
      <c r="K85" s="11">
        <v>0</v>
      </c>
    </row>
    <row r="86" spans="1:11" ht="12.75" customHeight="1" x14ac:dyDescent="0.25">
      <c r="A86" s="201" t="s">
        <v>123</v>
      </c>
      <c r="B86" s="202"/>
      <c r="C86" s="202"/>
      <c r="D86" s="202"/>
      <c r="E86" s="202"/>
      <c r="F86" s="202"/>
      <c r="G86" s="202"/>
      <c r="H86" s="203"/>
      <c r="I86" s="4">
        <v>78</v>
      </c>
      <c r="J86" s="11">
        <v>0</v>
      </c>
      <c r="K86" s="11">
        <v>0</v>
      </c>
    </row>
    <row r="87" spans="1:11" ht="12.75" customHeight="1" x14ac:dyDescent="0.25">
      <c r="A87" s="207" t="s">
        <v>124</v>
      </c>
      <c r="B87" s="208"/>
      <c r="C87" s="208"/>
      <c r="D87" s="208"/>
      <c r="E87" s="208"/>
      <c r="F87" s="208"/>
      <c r="G87" s="208"/>
      <c r="H87" s="209"/>
      <c r="I87" s="4">
        <v>79</v>
      </c>
      <c r="J87" s="10">
        <f>SUM(J88:J90)</f>
        <v>35214202</v>
      </c>
      <c r="K87" s="10">
        <f>SUM(K88:K90)</f>
        <v>34920879</v>
      </c>
    </row>
    <row r="88" spans="1:11" ht="12.75" customHeight="1" x14ac:dyDescent="0.25">
      <c r="A88" s="201" t="s">
        <v>125</v>
      </c>
      <c r="B88" s="202"/>
      <c r="C88" s="202"/>
      <c r="D88" s="202"/>
      <c r="E88" s="202"/>
      <c r="F88" s="202"/>
      <c r="G88" s="202"/>
      <c r="H88" s="203"/>
      <c r="I88" s="4">
        <v>80</v>
      </c>
      <c r="J88" s="95">
        <v>18653066</v>
      </c>
      <c r="K88" s="95">
        <v>18653066</v>
      </c>
    </row>
    <row r="89" spans="1:11" ht="12.75" customHeight="1" x14ac:dyDescent="0.25">
      <c r="A89" s="201" t="s">
        <v>126</v>
      </c>
      <c r="B89" s="202"/>
      <c r="C89" s="202"/>
      <c r="D89" s="202"/>
      <c r="E89" s="202"/>
      <c r="F89" s="202"/>
      <c r="G89" s="202"/>
      <c r="H89" s="203"/>
      <c r="I89" s="4">
        <v>81</v>
      </c>
      <c r="J89" s="11">
        <v>0</v>
      </c>
      <c r="K89" s="11">
        <v>0</v>
      </c>
    </row>
    <row r="90" spans="1:11" ht="12.75" customHeight="1" x14ac:dyDescent="0.25">
      <c r="A90" s="201" t="s">
        <v>127</v>
      </c>
      <c r="B90" s="202"/>
      <c r="C90" s="202"/>
      <c r="D90" s="202"/>
      <c r="E90" s="202"/>
      <c r="F90" s="202"/>
      <c r="G90" s="202"/>
      <c r="H90" s="203"/>
      <c r="I90" s="4">
        <v>82</v>
      </c>
      <c r="J90" s="95">
        <v>16561136</v>
      </c>
      <c r="K90" s="95">
        <v>16267813</v>
      </c>
    </row>
    <row r="91" spans="1:11" ht="12.75" customHeight="1" x14ac:dyDescent="0.25">
      <c r="A91" s="207" t="s">
        <v>128</v>
      </c>
      <c r="B91" s="208"/>
      <c r="C91" s="208"/>
      <c r="D91" s="208"/>
      <c r="E91" s="208"/>
      <c r="F91" s="208"/>
      <c r="G91" s="208"/>
      <c r="H91" s="209"/>
      <c r="I91" s="4">
        <v>83</v>
      </c>
      <c r="J91" s="10">
        <f>SUM(J92:J100)</f>
        <v>337601623</v>
      </c>
      <c r="K91" s="10">
        <f>SUM(K92:K100)</f>
        <v>256879497</v>
      </c>
    </row>
    <row r="92" spans="1:11" ht="12.75" customHeight="1" x14ac:dyDescent="0.25">
      <c r="A92" s="201" t="s">
        <v>129</v>
      </c>
      <c r="B92" s="202"/>
      <c r="C92" s="202"/>
      <c r="D92" s="202"/>
      <c r="E92" s="202"/>
      <c r="F92" s="202"/>
      <c r="G92" s="202"/>
      <c r="H92" s="203"/>
      <c r="I92" s="4">
        <v>84</v>
      </c>
      <c r="J92" s="11">
        <v>0</v>
      </c>
      <c r="K92" s="11">
        <v>0</v>
      </c>
    </row>
    <row r="93" spans="1:11" ht="12.75" customHeight="1" x14ac:dyDescent="0.25">
      <c r="A93" s="201" t="s">
        <v>130</v>
      </c>
      <c r="B93" s="202"/>
      <c r="C93" s="202"/>
      <c r="D93" s="202"/>
      <c r="E93" s="202"/>
      <c r="F93" s="202"/>
      <c r="G93" s="202"/>
      <c r="H93" s="203"/>
      <c r="I93" s="4">
        <v>85</v>
      </c>
      <c r="J93" s="11">
        <v>0</v>
      </c>
      <c r="K93" s="11">
        <v>0</v>
      </c>
    </row>
    <row r="94" spans="1:11" ht="12.75" customHeight="1" x14ac:dyDescent="0.25">
      <c r="A94" s="201" t="s">
        <v>131</v>
      </c>
      <c r="B94" s="202"/>
      <c r="C94" s="202"/>
      <c r="D94" s="202"/>
      <c r="E94" s="202"/>
      <c r="F94" s="202"/>
      <c r="G94" s="202"/>
      <c r="H94" s="203"/>
      <c r="I94" s="4">
        <v>86</v>
      </c>
      <c r="J94" s="11">
        <v>337601623</v>
      </c>
      <c r="K94" s="11">
        <v>256879497</v>
      </c>
    </row>
    <row r="95" spans="1:11" ht="12.75" customHeight="1" x14ac:dyDescent="0.25">
      <c r="A95" s="201" t="s">
        <v>132</v>
      </c>
      <c r="B95" s="202"/>
      <c r="C95" s="202"/>
      <c r="D95" s="202"/>
      <c r="E95" s="202"/>
      <c r="F95" s="202"/>
      <c r="G95" s="202"/>
      <c r="H95" s="203"/>
      <c r="I95" s="4">
        <v>87</v>
      </c>
      <c r="J95" s="11">
        <v>0</v>
      </c>
      <c r="K95" s="11">
        <v>0</v>
      </c>
    </row>
    <row r="96" spans="1:11" ht="12.75" customHeight="1" x14ac:dyDescent="0.25">
      <c r="A96" s="201" t="s">
        <v>133</v>
      </c>
      <c r="B96" s="202"/>
      <c r="C96" s="202"/>
      <c r="D96" s="202"/>
      <c r="E96" s="202"/>
      <c r="F96" s="202"/>
      <c r="G96" s="202"/>
      <c r="H96" s="203"/>
      <c r="I96" s="4">
        <v>88</v>
      </c>
      <c r="J96" s="11">
        <v>0</v>
      </c>
      <c r="K96" s="11">
        <v>0</v>
      </c>
    </row>
    <row r="97" spans="1:11" ht="12.75" customHeight="1" x14ac:dyDescent="0.25">
      <c r="A97" s="201" t="s">
        <v>134</v>
      </c>
      <c r="B97" s="202"/>
      <c r="C97" s="202"/>
      <c r="D97" s="202"/>
      <c r="E97" s="202"/>
      <c r="F97" s="202"/>
      <c r="G97" s="202"/>
      <c r="H97" s="203"/>
      <c r="I97" s="4">
        <v>89</v>
      </c>
      <c r="J97" s="11">
        <v>0</v>
      </c>
      <c r="K97" s="11">
        <v>0</v>
      </c>
    </row>
    <row r="98" spans="1:11" ht="12.75" customHeight="1" x14ac:dyDescent="0.25">
      <c r="A98" s="201" t="s">
        <v>135</v>
      </c>
      <c r="B98" s="202"/>
      <c r="C98" s="202"/>
      <c r="D98" s="202"/>
      <c r="E98" s="202"/>
      <c r="F98" s="202"/>
      <c r="G98" s="202"/>
      <c r="H98" s="203"/>
      <c r="I98" s="4">
        <v>90</v>
      </c>
      <c r="J98" s="11">
        <v>0</v>
      </c>
      <c r="K98" s="11">
        <v>0</v>
      </c>
    </row>
    <row r="99" spans="1:11" ht="12.75" customHeight="1" x14ac:dyDescent="0.25">
      <c r="A99" s="201" t="s">
        <v>136</v>
      </c>
      <c r="B99" s="202"/>
      <c r="C99" s="202"/>
      <c r="D99" s="202"/>
      <c r="E99" s="202"/>
      <c r="F99" s="202"/>
      <c r="G99" s="202"/>
      <c r="H99" s="203"/>
      <c r="I99" s="4">
        <v>91</v>
      </c>
      <c r="J99" s="11">
        <v>0</v>
      </c>
      <c r="K99" s="11">
        <v>0</v>
      </c>
    </row>
    <row r="100" spans="1:11" ht="12.75" customHeight="1" x14ac:dyDescent="0.25">
      <c r="A100" s="201" t="s">
        <v>137</v>
      </c>
      <c r="B100" s="202"/>
      <c r="C100" s="202"/>
      <c r="D100" s="202"/>
      <c r="E100" s="202"/>
      <c r="F100" s="202"/>
      <c r="G100" s="202"/>
      <c r="H100" s="203"/>
      <c r="I100" s="4">
        <v>92</v>
      </c>
      <c r="J100" s="11">
        <v>0</v>
      </c>
      <c r="K100" s="11">
        <v>0</v>
      </c>
    </row>
    <row r="101" spans="1:11" ht="12.75" customHeight="1" x14ac:dyDescent="0.25">
      <c r="A101" s="207" t="s">
        <v>138</v>
      </c>
      <c r="B101" s="208"/>
      <c r="C101" s="208"/>
      <c r="D101" s="208"/>
      <c r="E101" s="208"/>
      <c r="F101" s="208"/>
      <c r="G101" s="208"/>
      <c r="H101" s="209"/>
      <c r="I101" s="4">
        <v>93</v>
      </c>
      <c r="J101" s="10">
        <f>SUM(J102:J113)</f>
        <v>551895109</v>
      </c>
      <c r="K101" s="10">
        <f>SUM(K102:K113)</f>
        <v>510565636</v>
      </c>
    </row>
    <row r="102" spans="1:11" ht="12.75" customHeight="1" x14ac:dyDescent="0.25">
      <c r="A102" s="201" t="s">
        <v>129</v>
      </c>
      <c r="B102" s="202"/>
      <c r="C102" s="202"/>
      <c r="D102" s="202"/>
      <c r="E102" s="202"/>
      <c r="F102" s="202"/>
      <c r="G102" s="202"/>
      <c r="H102" s="203"/>
      <c r="I102" s="4">
        <v>94</v>
      </c>
      <c r="J102" s="11">
        <v>51446509</v>
      </c>
      <c r="K102" s="11">
        <v>58310225</v>
      </c>
    </row>
    <row r="103" spans="1:11" ht="12.75" customHeight="1" x14ac:dyDescent="0.25">
      <c r="A103" s="201" t="s">
        <v>130</v>
      </c>
      <c r="B103" s="202"/>
      <c r="C103" s="202"/>
      <c r="D103" s="202"/>
      <c r="E103" s="202"/>
      <c r="F103" s="202"/>
      <c r="G103" s="202"/>
      <c r="H103" s="203"/>
      <c r="I103" s="4">
        <v>95</v>
      </c>
      <c r="J103" s="11">
        <v>393087</v>
      </c>
      <c r="K103" s="11">
        <v>584122</v>
      </c>
    </row>
    <row r="104" spans="1:11" ht="12.75" customHeight="1" x14ac:dyDescent="0.25">
      <c r="A104" s="201" t="s">
        <v>131</v>
      </c>
      <c r="B104" s="202"/>
      <c r="C104" s="202"/>
      <c r="D104" s="202"/>
      <c r="E104" s="202"/>
      <c r="F104" s="202"/>
      <c r="G104" s="202"/>
      <c r="H104" s="203"/>
      <c r="I104" s="4">
        <v>96</v>
      </c>
      <c r="J104" s="11">
        <v>182542931</v>
      </c>
      <c r="K104" s="11">
        <v>157140687</v>
      </c>
    </row>
    <row r="105" spans="1:11" ht="12.75" customHeight="1" x14ac:dyDescent="0.25">
      <c r="A105" s="201" t="s">
        <v>132</v>
      </c>
      <c r="B105" s="202"/>
      <c r="C105" s="202"/>
      <c r="D105" s="202"/>
      <c r="E105" s="202"/>
      <c r="F105" s="202"/>
      <c r="G105" s="202"/>
      <c r="H105" s="203"/>
      <c r="I105" s="4">
        <v>97</v>
      </c>
      <c r="J105" s="11">
        <v>0</v>
      </c>
      <c r="K105" s="11">
        <v>0</v>
      </c>
    </row>
    <row r="106" spans="1:11" ht="12.75" customHeight="1" x14ac:dyDescent="0.25">
      <c r="A106" s="201" t="s">
        <v>133</v>
      </c>
      <c r="B106" s="202"/>
      <c r="C106" s="202"/>
      <c r="D106" s="202"/>
      <c r="E106" s="202"/>
      <c r="F106" s="202"/>
      <c r="G106" s="202"/>
      <c r="H106" s="203"/>
      <c r="I106" s="4">
        <v>98</v>
      </c>
      <c r="J106" s="11">
        <v>276375655</v>
      </c>
      <c r="K106" s="11">
        <v>189970365</v>
      </c>
    </row>
    <row r="107" spans="1:11" ht="12.75" customHeight="1" x14ac:dyDescent="0.25">
      <c r="A107" s="201" t="s">
        <v>134</v>
      </c>
      <c r="B107" s="202"/>
      <c r="C107" s="202"/>
      <c r="D107" s="202"/>
      <c r="E107" s="202"/>
      <c r="F107" s="202"/>
      <c r="G107" s="202"/>
      <c r="H107" s="203"/>
      <c r="I107" s="4">
        <v>99</v>
      </c>
      <c r="J107" s="11">
        <v>0</v>
      </c>
      <c r="K107" s="11">
        <v>0</v>
      </c>
    </row>
    <row r="108" spans="1:11" ht="12.75" customHeight="1" x14ac:dyDescent="0.25">
      <c r="A108" s="201" t="s">
        <v>135</v>
      </c>
      <c r="B108" s="202"/>
      <c r="C108" s="202"/>
      <c r="D108" s="202"/>
      <c r="E108" s="202"/>
      <c r="F108" s="202"/>
      <c r="G108" s="202"/>
      <c r="H108" s="203"/>
      <c r="I108" s="4">
        <v>100</v>
      </c>
      <c r="J108" s="11">
        <v>0</v>
      </c>
      <c r="K108" s="11">
        <v>0</v>
      </c>
    </row>
    <row r="109" spans="1:11" ht="12.75" customHeight="1" x14ac:dyDescent="0.25">
      <c r="A109" s="201" t="s">
        <v>139</v>
      </c>
      <c r="B109" s="202"/>
      <c r="C109" s="202"/>
      <c r="D109" s="202"/>
      <c r="E109" s="202"/>
      <c r="F109" s="202"/>
      <c r="G109" s="202"/>
      <c r="H109" s="203"/>
      <c r="I109" s="4">
        <v>101</v>
      </c>
      <c r="J109" s="11">
        <v>32411496</v>
      </c>
      <c r="K109" s="11">
        <v>29957111</v>
      </c>
    </row>
    <row r="110" spans="1:11" ht="12.75" customHeight="1" x14ac:dyDescent="0.25">
      <c r="A110" s="201" t="s">
        <v>140</v>
      </c>
      <c r="B110" s="202"/>
      <c r="C110" s="202"/>
      <c r="D110" s="202"/>
      <c r="E110" s="202"/>
      <c r="F110" s="202"/>
      <c r="G110" s="202"/>
      <c r="H110" s="203"/>
      <c r="I110" s="4">
        <v>102</v>
      </c>
      <c r="J110" s="95">
        <v>6604378</v>
      </c>
      <c r="K110" s="11">
        <v>23813425</v>
      </c>
    </row>
    <row r="111" spans="1:11" ht="12.75" customHeight="1" x14ac:dyDescent="0.25">
      <c r="A111" s="201" t="s">
        <v>141</v>
      </c>
      <c r="B111" s="202"/>
      <c r="C111" s="202"/>
      <c r="D111" s="202"/>
      <c r="E111" s="202"/>
      <c r="F111" s="202"/>
      <c r="G111" s="202"/>
      <c r="H111" s="203"/>
      <c r="I111" s="4">
        <v>103</v>
      </c>
      <c r="J111" s="11">
        <v>1493324</v>
      </c>
      <c r="K111" s="11">
        <v>50186568</v>
      </c>
    </row>
    <row r="112" spans="1:11" ht="12.75" customHeight="1" x14ac:dyDescent="0.25">
      <c r="A112" s="201" t="s">
        <v>142</v>
      </c>
      <c r="B112" s="202"/>
      <c r="C112" s="202"/>
      <c r="D112" s="202"/>
      <c r="E112" s="202"/>
      <c r="F112" s="202"/>
      <c r="G112" s="202"/>
      <c r="H112" s="203"/>
      <c r="I112" s="4">
        <v>104</v>
      </c>
      <c r="J112" s="11">
        <v>0</v>
      </c>
      <c r="K112" s="11">
        <v>0</v>
      </c>
    </row>
    <row r="113" spans="1:12" ht="12.75" customHeight="1" x14ac:dyDescent="0.25">
      <c r="A113" s="201" t="s">
        <v>143</v>
      </c>
      <c r="B113" s="202"/>
      <c r="C113" s="202"/>
      <c r="D113" s="202"/>
      <c r="E113" s="202"/>
      <c r="F113" s="202"/>
      <c r="G113" s="202"/>
      <c r="H113" s="203"/>
      <c r="I113" s="4">
        <v>105</v>
      </c>
      <c r="J113" s="11">
        <v>627729</v>
      </c>
      <c r="K113" s="11">
        <v>603133</v>
      </c>
    </row>
    <row r="114" spans="1:12" ht="12.75" customHeight="1" x14ac:dyDescent="0.25">
      <c r="A114" s="207" t="s">
        <v>144</v>
      </c>
      <c r="B114" s="208"/>
      <c r="C114" s="208"/>
      <c r="D114" s="208"/>
      <c r="E114" s="208"/>
      <c r="F114" s="208"/>
      <c r="G114" s="208"/>
      <c r="H114" s="209"/>
      <c r="I114" s="4">
        <v>106</v>
      </c>
      <c r="J114" s="11">
        <v>39611645</v>
      </c>
      <c r="K114" s="11">
        <v>56901635</v>
      </c>
    </row>
    <row r="115" spans="1:12" ht="12.75" customHeight="1" x14ac:dyDescent="0.25">
      <c r="A115" s="207" t="s">
        <v>145</v>
      </c>
      <c r="B115" s="208"/>
      <c r="C115" s="208"/>
      <c r="D115" s="208"/>
      <c r="E115" s="208"/>
      <c r="F115" s="208"/>
      <c r="G115" s="208"/>
      <c r="H115" s="209"/>
      <c r="I115" s="4">
        <v>107</v>
      </c>
      <c r="J115" s="10">
        <f>J70+J87+J91+J101+J114</f>
        <v>3086894071</v>
      </c>
      <c r="K115" s="10">
        <f>K70+K87+K91+K101+K114</f>
        <v>3036399138</v>
      </c>
    </row>
    <row r="116" spans="1:12" ht="12.75" customHeight="1" x14ac:dyDescent="0.25">
      <c r="A116" s="190" t="s">
        <v>146</v>
      </c>
      <c r="B116" s="191"/>
      <c r="C116" s="191"/>
      <c r="D116" s="191"/>
      <c r="E116" s="191"/>
      <c r="F116" s="191"/>
      <c r="G116" s="191"/>
      <c r="H116" s="192"/>
      <c r="I116" s="5">
        <v>108</v>
      </c>
      <c r="J116" s="12">
        <v>1047050826</v>
      </c>
      <c r="K116" s="12">
        <v>1087984500</v>
      </c>
    </row>
    <row r="117" spans="1:12" ht="12.75" customHeight="1" x14ac:dyDescent="0.25">
      <c r="A117" s="193" t="s">
        <v>147</v>
      </c>
      <c r="B117" s="194"/>
      <c r="C117" s="194"/>
      <c r="D117" s="194"/>
      <c r="E117" s="194"/>
      <c r="F117" s="194"/>
      <c r="G117" s="194"/>
      <c r="H117" s="194"/>
      <c r="I117" s="195"/>
      <c r="J117" s="195"/>
      <c r="K117" s="196"/>
    </row>
    <row r="118" spans="1:12" ht="12.75" customHeight="1" x14ac:dyDescent="0.25">
      <c r="A118" s="197" t="s">
        <v>148</v>
      </c>
      <c r="B118" s="198"/>
      <c r="C118" s="198"/>
      <c r="D118" s="198"/>
      <c r="E118" s="198"/>
      <c r="F118" s="198"/>
      <c r="G118" s="198"/>
      <c r="H118" s="198"/>
      <c r="I118" s="199"/>
      <c r="J118" s="199"/>
      <c r="K118" s="200"/>
    </row>
    <row r="119" spans="1:12" ht="12.75" customHeight="1" x14ac:dyDescent="0.25">
      <c r="A119" s="201" t="s">
        <v>149</v>
      </c>
      <c r="B119" s="202"/>
      <c r="C119" s="202"/>
      <c r="D119" s="202"/>
      <c r="E119" s="202"/>
      <c r="F119" s="202"/>
      <c r="G119" s="202"/>
      <c r="H119" s="203"/>
      <c r="I119" s="4">
        <v>109</v>
      </c>
      <c r="J119" s="11">
        <v>0</v>
      </c>
      <c r="K119" s="11">
        <v>0</v>
      </c>
    </row>
    <row r="120" spans="1:12" ht="12.75" customHeight="1" x14ac:dyDescent="0.25">
      <c r="A120" s="204" t="s">
        <v>150</v>
      </c>
      <c r="B120" s="205"/>
      <c r="C120" s="205"/>
      <c r="D120" s="205"/>
      <c r="E120" s="205"/>
      <c r="F120" s="205"/>
      <c r="G120" s="205"/>
      <c r="H120" s="206"/>
      <c r="I120" s="7">
        <v>110</v>
      </c>
      <c r="J120" s="12">
        <f>J86</f>
        <v>0</v>
      </c>
      <c r="K120" s="12">
        <f>K86</f>
        <v>0</v>
      </c>
      <c r="L120" s="9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23"/>
      <c r="K121" s="3"/>
    </row>
    <row r="122" spans="1:12" x14ac:dyDescent="0.25">
      <c r="A122" s="188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</row>
    <row r="123" spans="1:12" x14ac:dyDescent="0.25">
      <c r="A123" s="188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:K36 J57:K57 J101:K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75"/>
  <sheetViews>
    <sheetView showGridLines="0" zoomScale="90" zoomScaleNormal="90" zoomScaleSheetLayoutView="110" workbookViewId="0">
      <selection activeCell="Q67" sqref="Q67"/>
    </sheetView>
  </sheetViews>
  <sheetFormatPr defaultRowHeight="12.5" x14ac:dyDescent="0.25"/>
  <cols>
    <col min="6" max="6" width="4.1796875" customWidth="1"/>
    <col min="7" max="7" width="9.1796875" customWidth="1"/>
    <col min="8" max="8" width="26.54296875" customWidth="1"/>
    <col min="9" max="9" width="4.7265625" customWidth="1"/>
    <col min="10" max="10" width="12" style="75" bestFit="1" customWidth="1"/>
    <col min="11" max="11" width="12.7265625" style="75" customWidth="1"/>
    <col min="12" max="12" width="12" style="75" bestFit="1" customWidth="1"/>
    <col min="13" max="13" width="10.26953125" style="75" customWidth="1"/>
    <col min="14" max="14" width="10.1796875" style="116" bestFit="1" customWidth="1"/>
    <col min="15" max="15" width="11.1796875" style="91" bestFit="1" customWidth="1"/>
  </cols>
  <sheetData>
    <row r="1" spans="1:14" ht="12.75" customHeight="1" x14ac:dyDescent="0.25">
      <c r="A1" s="219" t="s">
        <v>289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4" ht="12.75" customHeight="1" x14ac:dyDescent="0.25">
      <c r="A2" s="220" t="s">
        <v>308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4" ht="11.2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2.75" customHeight="1" x14ac:dyDescent="0.25">
      <c r="A4" s="250" t="s">
        <v>294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1:14" ht="23.5" thickBot="1" x14ac:dyDescent="0.3">
      <c r="A5" s="253" t="s">
        <v>43</v>
      </c>
      <c r="B5" s="253"/>
      <c r="C5" s="253"/>
      <c r="D5" s="253"/>
      <c r="E5" s="253"/>
      <c r="F5" s="253"/>
      <c r="G5" s="253"/>
      <c r="H5" s="253"/>
      <c r="I5" s="115" t="s">
        <v>44</v>
      </c>
      <c r="J5" s="254" t="s">
        <v>285</v>
      </c>
      <c r="K5" s="255"/>
      <c r="L5" s="254" t="s">
        <v>152</v>
      </c>
      <c r="M5" s="255"/>
    </row>
    <row r="6" spans="1:14" ht="13" thickBot="1" x14ac:dyDescent="0.3">
      <c r="A6" s="247"/>
      <c r="B6" s="248"/>
      <c r="C6" s="248"/>
      <c r="D6" s="248"/>
      <c r="E6" s="248"/>
      <c r="F6" s="248"/>
      <c r="G6" s="248"/>
      <c r="H6" s="249"/>
      <c r="I6" s="92"/>
      <c r="J6" s="93" t="s">
        <v>291</v>
      </c>
      <c r="K6" s="94" t="s">
        <v>290</v>
      </c>
      <c r="L6" s="93" t="s">
        <v>291</v>
      </c>
      <c r="M6" s="94" t="s">
        <v>290</v>
      </c>
    </row>
    <row r="7" spans="1:14" x14ac:dyDescent="0.25">
      <c r="A7" s="227">
        <v>1</v>
      </c>
      <c r="B7" s="227"/>
      <c r="C7" s="227"/>
      <c r="D7" s="227"/>
      <c r="E7" s="227"/>
      <c r="F7" s="227"/>
      <c r="G7" s="227"/>
      <c r="H7" s="227"/>
      <c r="I7" s="65">
        <v>2</v>
      </c>
      <c r="J7" s="114">
        <v>3</v>
      </c>
      <c r="K7" s="114">
        <v>4</v>
      </c>
      <c r="L7" s="114">
        <v>5</v>
      </c>
      <c r="M7" s="114">
        <v>6</v>
      </c>
    </row>
    <row r="8" spans="1:14" x14ac:dyDescent="0.25">
      <c r="A8" s="197" t="s">
        <v>153</v>
      </c>
      <c r="B8" s="198"/>
      <c r="C8" s="198"/>
      <c r="D8" s="198"/>
      <c r="E8" s="198"/>
      <c r="F8" s="198"/>
      <c r="G8" s="198"/>
      <c r="H8" s="218"/>
      <c r="I8" s="6">
        <v>111</v>
      </c>
      <c r="J8" s="14">
        <f>SUM(J9:J10)</f>
        <v>915197985</v>
      </c>
      <c r="K8" s="14">
        <f>SUM(K9:K10)</f>
        <v>502426863</v>
      </c>
      <c r="L8" s="14">
        <f>SUM(L9:L10)</f>
        <v>955170307</v>
      </c>
      <c r="M8" s="14">
        <f>SUM(M9:M10)</f>
        <v>490878232</v>
      </c>
      <c r="N8" s="91"/>
    </row>
    <row r="9" spans="1:14" x14ac:dyDescent="0.25">
      <c r="A9" s="207" t="s">
        <v>154</v>
      </c>
      <c r="B9" s="208"/>
      <c r="C9" s="208"/>
      <c r="D9" s="208"/>
      <c r="E9" s="208"/>
      <c r="F9" s="208"/>
      <c r="G9" s="208"/>
      <c r="H9" s="209"/>
      <c r="I9" s="4">
        <v>112</v>
      </c>
      <c r="J9" s="11">
        <v>891530381</v>
      </c>
      <c r="K9" s="11">
        <v>492504892</v>
      </c>
      <c r="L9" s="11">
        <v>932800397</v>
      </c>
      <c r="M9" s="11">
        <v>479977411</v>
      </c>
      <c r="N9" s="91"/>
    </row>
    <row r="10" spans="1:14" x14ac:dyDescent="0.25">
      <c r="A10" s="207" t="s">
        <v>155</v>
      </c>
      <c r="B10" s="208"/>
      <c r="C10" s="208"/>
      <c r="D10" s="208"/>
      <c r="E10" s="208"/>
      <c r="F10" s="208"/>
      <c r="G10" s="208"/>
      <c r="H10" s="209"/>
      <c r="I10" s="4">
        <v>113</v>
      </c>
      <c r="J10" s="11">
        <v>23667604</v>
      </c>
      <c r="K10" s="11">
        <v>9921971</v>
      </c>
      <c r="L10" s="11">
        <v>22369910</v>
      </c>
      <c r="M10" s="11">
        <v>10900821</v>
      </c>
      <c r="N10" s="91"/>
    </row>
    <row r="11" spans="1:14" x14ac:dyDescent="0.25">
      <c r="A11" s="207" t="s">
        <v>156</v>
      </c>
      <c r="B11" s="208"/>
      <c r="C11" s="208"/>
      <c r="D11" s="208"/>
      <c r="E11" s="208"/>
      <c r="F11" s="208"/>
      <c r="G11" s="208"/>
      <c r="H11" s="209"/>
      <c r="I11" s="4">
        <v>114</v>
      </c>
      <c r="J11" s="10">
        <f>J12+J13+J17+J21+J22+J23+J26+J27</f>
        <v>888983089</v>
      </c>
      <c r="K11" s="10">
        <f>K12+K13+K17+K21+K22+K23+K26+K27</f>
        <v>489670424</v>
      </c>
      <c r="L11" s="10">
        <f>L12+L13+L17+L21+L22+L23+L26+L27</f>
        <v>854723935</v>
      </c>
      <c r="M11" s="10">
        <f>M12+M13+M17+M21+M22+M23+M26+M27</f>
        <v>445126495</v>
      </c>
      <c r="N11" s="91"/>
    </row>
    <row r="12" spans="1:14" x14ac:dyDescent="0.25">
      <c r="A12" s="207" t="s">
        <v>284</v>
      </c>
      <c r="B12" s="208"/>
      <c r="C12" s="208"/>
      <c r="D12" s="208"/>
      <c r="E12" s="208"/>
      <c r="F12" s="208"/>
      <c r="G12" s="208"/>
      <c r="H12" s="209"/>
      <c r="I12" s="4">
        <v>115</v>
      </c>
      <c r="J12" s="11">
        <v>23845816</v>
      </c>
      <c r="K12" s="95">
        <v>23729199</v>
      </c>
      <c r="L12" s="11">
        <v>13287849</v>
      </c>
      <c r="M12" s="95">
        <v>9294085</v>
      </c>
      <c r="N12" s="91"/>
    </row>
    <row r="13" spans="1:14" x14ac:dyDescent="0.25">
      <c r="A13" s="207" t="s">
        <v>157</v>
      </c>
      <c r="B13" s="208"/>
      <c r="C13" s="208"/>
      <c r="D13" s="208"/>
      <c r="E13" s="208"/>
      <c r="F13" s="208"/>
      <c r="G13" s="208"/>
      <c r="H13" s="209"/>
      <c r="I13" s="4">
        <v>116</v>
      </c>
      <c r="J13" s="10">
        <f>SUM(J14:J16)</f>
        <v>560551089</v>
      </c>
      <c r="K13" s="10">
        <f>SUM(K14:K16)</f>
        <v>299929912</v>
      </c>
      <c r="L13" s="10">
        <f>SUM(L14:L16)</f>
        <v>583398655</v>
      </c>
      <c r="M13" s="10">
        <f>SUM(M14:M16)</f>
        <v>301927587</v>
      </c>
      <c r="N13" s="91"/>
    </row>
    <row r="14" spans="1:14" x14ac:dyDescent="0.25">
      <c r="A14" s="201" t="s">
        <v>158</v>
      </c>
      <c r="B14" s="202"/>
      <c r="C14" s="202"/>
      <c r="D14" s="202"/>
      <c r="E14" s="202"/>
      <c r="F14" s="202"/>
      <c r="G14" s="202"/>
      <c r="H14" s="203"/>
      <c r="I14" s="4">
        <v>117</v>
      </c>
      <c r="J14" s="11">
        <v>362962168</v>
      </c>
      <c r="K14" s="11">
        <v>188523242</v>
      </c>
      <c r="L14" s="11">
        <v>372713420</v>
      </c>
      <c r="M14" s="11">
        <v>187100115</v>
      </c>
      <c r="N14" s="91"/>
    </row>
    <row r="15" spans="1:14" x14ac:dyDescent="0.25">
      <c r="A15" s="201" t="s">
        <v>159</v>
      </c>
      <c r="B15" s="202"/>
      <c r="C15" s="202"/>
      <c r="D15" s="202"/>
      <c r="E15" s="202"/>
      <c r="F15" s="202"/>
      <c r="G15" s="202"/>
      <c r="H15" s="203"/>
      <c r="I15" s="4">
        <v>118</v>
      </c>
      <c r="J15" s="11">
        <v>122991146</v>
      </c>
      <c r="K15" s="11">
        <v>69559835</v>
      </c>
      <c r="L15" s="11">
        <v>132609413</v>
      </c>
      <c r="M15" s="11">
        <v>67866277</v>
      </c>
      <c r="N15" s="91"/>
    </row>
    <row r="16" spans="1:14" x14ac:dyDescent="0.25">
      <c r="A16" s="201" t="s">
        <v>160</v>
      </c>
      <c r="B16" s="202"/>
      <c r="C16" s="202"/>
      <c r="D16" s="202"/>
      <c r="E16" s="202"/>
      <c r="F16" s="202"/>
      <c r="G16" s="202"/>
      <c r="H16" s="203"/>
      <c r="I16" s="4">
        <v>119</v>
      </c>
      <c r="J16" s="11">
        <v>74597775</v>
      </c>
      <c r="K16" s="11">
        <v>41846835</v>
      </c>
      <c r="L16" s="11">
        <v>78075822</v>
      </c>
      <c r="M16" s="11">
        <v>46961195</v>
      </c>
      <c r="N16" s="91"/>
    </row>
    <row r="17" spans="1:14" x14ac:dyDescent="0.25">
      <c r="A17" s="207" t="s">
        <v>161</v>
      </c>
      <c r="B17" s="208"/>
      <c r="C17" s="208"/>
      <c r="D17" s="208"/>
      <c r="E17" s="208"/>
      <c r="F17" s="208"/>
      <c r="G17" s="208"/>
      <c r="H17" s="209"/>
      <c r="I17" s="4">
        <v>120</v>
      </c>
      <c r="J17" s="10">
        <f>SUM(J18:J20)</f>
        <v>177473483</v>
      </c>
      <c r="K17" s="10">
        <f>SUM(K18:K20)</f>
        <v>91199672</v>
      </c>
      <c r="L17" s="10">
        <f>SUM(L18:L20)</f>
        <v>169621513</v>
      </c>
      <c r="M17" s="10">
        <f>SUM(M18:M20)</f>
        <v>86734415</v>
      </c>
      <c r="N17" s="91"/>
    </row>
    <row r="18" spans="1:14" x14ac:dyDescent="0.25">
      <c r="A18" s="201" t="s">
        <v>162</v>
      </c>
      <c r="B18" s="202"/>
      <c r="C18" s="202"/>
      <c r="D18" s="202"/>
      <c r="E18" s="202"/>
      <c r="F18" s="202"/>
      <c r="G18" s="202"/>
      <c r="H18" s="203"/>
      <c r="I18" s="4">
        <v>121</v>
      </c>
      <c r="J18" s="11">
        <v>109690793.95</v>
      </c>
      <c r="K18" s="11">
        <v>55830440.770000003</v>
      </c>
      <c r="L18" s="11">
        <v>105513243</v>
      </c>
      <c r="M18" s="11">
        <v>53360371</v>
      </c>
      <c r="N18" s="91"/>
    </row>
    <row r="19" spans="1:14" x14ac:dyDescent="0.25">
      <c r="A19" s="201" t="s">
        <v>163</v>
      </c>
      <c r="B19" s="202"/>
      <c r="C19" s="202"/>
      <c r="D19" s="202"/>
      <c r="E19" s="202"/>
      <c r="F19" s="202"/>
      <c r="G19" s="202"/>
      <c r="H19" s="203"/>
      <c r="I19" s="4">
        <v>122</v>
      </c>
      <c r="J19" s="11">
        <v>41591248.689999998</v>
      </c>
      <c r="K19" s="11">
        <v>21748943.859999999</v>
      </c>
      <c r="L19" s="11">
        <v>39416401</v>
      </c>
      <c r="M19" s="11">
        <v>20620502</v>
      </c>
      <c r="N19" s="91"/>
    </row>
    <row r="20" spans="1:14" x14ac:dyDescent="0.25">
      <c r="A20" s="201" t="s">
        <v>164</v>
      </c>
      <c r="B20" s="202"/>
      <c r="C20" s="202"/>
      <c r="D20" s="202"/>
      <c r="E20" s="202"/>
      <c r="F20" s="202"/>
      <c r="G20" s="202"/>
      <c r="H20" s="203"/>
      <c r="I20" s="4">
        <v>123</v>
      </c>
      <c r="J20" s="11">
        <v>26191440.359999999</v>
      </c>
      <c r="K20" s="11">
        <v>13620287.369999999</v>
      </c>
      <c r="L20" s="11">
        <v>24691869</v>
      </c>
      <c r="M20" s="11">
        <v>12753542</v>
      </c>
      <c r="N20" s="91"/>
    </row>
    <row r="21" spans="1:14" x14ac:dyDescent="0.25">
      <c r="A21" s="207" t="s">
        <v>165</v>
      </c>
      <c r="B21" s="208"/>
      <c r="C21" s="208"/>
      <c r="D21" s="208"/>
      <c r="E21" s="208"/>
      <c r="F21" s="208"/>
      <c r="G21" s="208"/>
      <c r="H21" s="209"/>
      <c r="I21" s="4">
        <v>124</v>
      </c>
      <c r="J21" s="11">
        <v>48432589</v>
      </c>
      <c r="K21" s="11">
        <v>23403493</v>
      </c>
      <c r="L21" s="11">
        <v>43979481</v>
      </c>
      <c r="M21" s="11">
        <v>21882223</v>
      </c>
      <c r="N21" s="91"/>
    </row>
    <row r="22" spans="1:14" x14ac:dyDescent="0.25">
      <c r="A22" s="207" t="s">
        <v>166</v>
      </c>
      <c r="B22" s="208"/>
      <c r="C22" s="208"/>
      <c r="D22" s="208"/>
      <c r="E22" s="208"/>
      <c r="F22" s="208"/>
      <c r="G22" s="208"/>
      <c r="H22" s="209"/>
      <c r="I22" s="4">
        <v>125</v>
      </c>
      <c r="J22" s="11">
        <v>61571881</v>
      </c>
      <c r="K22" s="11">
        <v>39654017</v>
      </c>
      <c r="L22" s="11">
        <v>34569936</v>
      </c>
      <c r="M22" s="11">
        <v>20631501</v>
      </c>
      <c r="N22" s="91"/>
    </row>
    <row r="23" spans="1:14" x14ac:dyDescent="0.25">
      <c r="A23" s="207" t="s">
        <v>167</v>
      </c>
      <c r="B23" s="208"/>
      <c r="C23" s="208"/>
      <c r="D23" s="208"/>
      <c r="E23" s="208"/>
      <c r="F23" s="208"/>
      <c r="G23" s="208"/>
      <c r="H23" s="209"/>
      <c r="I23" s="4">
        <v>126</v>
      </c>
      <c r="J23" s="10">
        <f>SUM(J24:J25)</f>
        <v>2652307</v>
      </c>
      <c r="K23" s="10">
        <f>SUM(K24:K25)</f>
        <v>2877204</v>
      </c>
      <c r="L23" s="10">
        <f>SUM(L24:L25)</f>
        <v>-258783</v>
      </c>
      <c r="M23" s="10">
        <f>SUM(M24:M25)</f>
        <v>92505</v>
      </c>
      <c r="N23" s="91"/>
    </row>
    <row r="24" spans="1:14" x14ac:dyDescent="0.25">
      <c r="A24" s="201" t="s">
        <v>168</v>
      </c>
      <c r="B24" s="202"/>
      <c r="C24" s="202"/>
      <c r="D24" s="202"/>
      <c r="E24" s="202"/>
      <c r="F24" s="202"/>
      <c r="G24" s="202"/>
      <c r="H24" s="203"/>
      <c r="I24" s="4">
        <v>127</v>
      </c>
      <c r="J24" s="11">
        <v>0</v>
      </c>
      <c r="K24" s="11">
        <v>0</v>
      </c>
      <c r="L24" s="11">
        <v>0</v>
      </c>
      <c r="M24" s="129">
        <v>1418</v>
      </c>
      <c r="N24" s="91"/>
    </row>
    <row r="25" spans="1:14" x14ac:dyDescent="0.25">
      <c r="A25" s="201" t="s">
        <v>169</v>
      </c>
      <c r="B25" s="202"/>
      <c r="C25" s="202"/>
      <c r="D25" s="202"/>
      <c r="E25" s="202"/>
      <c r="F25" s="202"/>
      <c r="G25" s="202"/>
      <c r="H25" s="203"/>
      <c r="I25" s="4">
        <v>128</v>
      </c>
      <c r="J25" s="11">
        <v>2652307</v>
      </c>
      <c r="K25" s="11">
        <v>2877204</v>
      </c>
      <c r="L25" s="11">
        <v>-258783</v>
      </c>
      <c r="M25" s="11">
        <v>91087</v>
      </c>
      <c r="N25" s="91"/>
    </row>
    <row r="26" spans="1:14" x14ac:dyDescent="0.25">
      <c r="A26" s="207" t="s">
        <v>170</v>
      </c>
      <c r="B26" s="208"/>
      <c r="C26" s="208"/>
      <c r="D26" s="208"/>
      <c r="E26" s="208"/>
      <c r="F26" s="208"/>
      <c r="G26" s="208"/>
      <c r="H26" s="209"/>
      <c r="I26" s="4">
        <v>129</v>
      </c>
      <c r="J26" s="11">
        <v>1233072</v>
      </c>
      <c r="K26" s="129">
        <v>362988</v>
      </c>
      <c r="L26" s="11">
        <v>0</v>
      </c>
      <c r="M26" s="125">
        <v>0</v>
      </c>
      <c r="N26" s="91"/>
    </row>
    <row r="27" spans="1:14" x14ac:dyDescent="0.25">
      <c r="A27" s="207" t="s">
        <v>171</v>
      </c>
      <c r="B27" s="208"/>
      <c r="C27" s="208"/>
      <c r="D27" s="208"/>
      <c r="E27" s="208"/>
      <c r="F27" s="208"/>
      <c r="G27" s="208"/>
      <c r="H27" s="209"/>
      <c r="I27" s="4">
        <v>130</v>
      </c>
      <c r="J27" s="11">
        <v>13222852</v>
      </c>
      <c r="K27" s="11">
        <v>8513939</v>
      </c>
      <c r="L27" s="11">
        <v>10125284</v>
      </c>
      <c r="M27" s="11">
        <v>4564179</v>
      </c>
      <c r="N27" s="91"/>
    </row>
    <row r="28" spans="1:14" x14ac:dyDescent="0.25">
      <c r="A28" s="207" t="s">
        <v>172</v>
      </c>
      <c r="B28" s="208"/>
      <c r="C28" s="208"/>
      <c r="D28" s="208"/>
      <c r="E28" s="208"/>
      <c r="F28" s="208"/>
      <c r="G28" s="208"/>
      <c r="H28" s="209"/>
      <c r="I28" s="4">
        <v>131</v>
      </c>
      <c r="J28" s="10">
        <f>SUM(J29:J33)</f>
        <v>21632998</v>
      </c>
      <c r="K28" s="10">
        <f>SUM(K29:K33)</f>
        <v>7957433</v>
      </c>
      <c r="L28" s="10">
        <f>SUM(L29:L33)</f>
        <v>43534491</v>
      </c>
      <c r="M28" s="10">
        <f>SUM(M29:M33)</f>
        <v>29939320</v>
      </c>
      <c r="N28" s="91"/>
    </row>
    <row r="29" spans="1:14" x14ac:dyDescent="0.25">
      <c r="A29" s="207" t="s">
        <v>286</v>
      </c>
      <c r="B29" s="208"/>
      <c r="C29" s="208"/>
      <c r="D29" s="208"/>
      <c r="E29" s="208"/>
      <c r="F29" s="208"/>
      <c r="G29" s="208"/>
      <c r="H29" s="209"/>
      <c r="I29" s="4">
        <v>132</v>
      </c>
      <c r="J29" s="11">
        <v>9947735</v>
      </c>
      <c r="K29" s="11">
        <v>3789973</v>
      </c>
      <c r="L29" s="11">
        <v>31846960</v>
      </c>
      <c r="M29" s="11">
        <v>24735084</v>
      </c>
      <c r="N29" s="91"/>
    </row>
    <row r="30" spans="1:14" ht="27.75" customHeight="1" x14ac:dyDescent="0.25">
      <c r="A30" s="207" t="s">
        <v>297</v>
      </c>
      <c r="B30" s="208"/>
      <c r="C30" s="208"/>
      <c r="D30" s="208"/>
      <c r="E30" s="208"/>
      <c r="F30" s="208"/>
      <c r="G30" s="208"/>
      <c r="H30" s="209"/>
      <c r="I30" s="4">
        <v>133</v>
      </c>
      <c r="J30" s="11">
        <v>10402474</v>
      </c>
      <c r="K30" s="11">
        <v>3389099</v>
      </c>
      <c r="L30" s="11">
        <v>10595467</v>
      </c>
      <c r="M30" s="11">
        <v>4425262</v>
      </c>
      <c r="N30" s="91"/>
    </row>
    <row r="31" spans="1:14" x14ac:dyDescent="0.25">
      <c r="A31" s="207" t="s">
        <v>173</v>
      </c>
      <c r="B31" s="208"/>
      <c r="C31" s="208"/>
      <c r="D31" s="208"/>
      <c r="E31" s="208"/>
      <c r="F31" s="208"/>
      <c r="G31" s="208"/>
      <c r="H31" s="209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1"/>
    </row>
    <row r="32" spans="1:14" x14ac:dyDescent="0.25">
      <c r="A32" s="207" t="s">
        <v>174</v>
      </c>
      <c r="B32" s="208"/>
      <c r="C32" s="208"/>
      <c r="D32" s="208"/>
      <c r="E32" s="208"/>
      <c r="F32" s="208"/>
      <c r="G32" s="208"/>
      <c r="H32" s="209"/>
      <c r="I32" s="4">
        <v>135</v>
      </c>
      <c r="J32" s="11">
        <v>1282789</v>
      </c>
      <c r="K32" s="128">
        <v>778361</v>
      </c>
      <c r="L32" s="11">
        <v>1092064</v>
      </c>
      <c r="M32" s="126">
        <v>778974</v>
      </c>
      <c r="N32" s="91"/>
    </row>
    <row r="33" spans="1:14" x14ac:dyDescent="0.25">
      <c r="A33" s="207" t="s">
        <v>175</v>
      </c>
      <c r="B33" s="208"/>
      <c r="C33" s="208"/>
      <c r="D33" s="208"/>
      <c r="E33" s="208"/>
      <c r="F33" s="208"/>
      <c r="G33" s="208"/>
      <c r="H33" s="209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1"/>
    </row>
    <row r="34" spans="1:14" x14ac:dyDescent="0.25">
      <c r="A34" s="207" t="s">
        <v>176</v>
      </c>
      <c r="B34" s="208"/>
      <c r="C34" s="208"/>
      <c r="D34" s="208"/>
      <c r="E34" s="208"/>
      <c r="F34" s="208"/>
      <c r="G34" s="208"/>
      <c r="H34" s="209"/>
      <c r="I34" s="4">
        <v>137</v>
      </c>
      <c r="J34" s="10">
        <f>SUM(J35:J38)</f>
        <v>36602929</v>
      </c>
      <c r="K34" s="10">
        <f>SUM(K35:K38)</f>
        <v>20040899</v>
      </c>
      <c r="L34" s="10">
        <f>SUM(L35:L38)</f>
        <v>22235288</v>
      </c>
      <c r="M34" s="10">
        <f>SUM(M35:M38)</f>
        <v>7465580</v>
      </c>
      <c r="N34" s="91"/>
    </row>
    <row r="35" spans="1:14" x14ac:dyDescent="0.25">
      <c r="A35" s="207" t="s">
        <v>296</v>
      </c>
      <c r="B35" s="208"/>
      <c r="C35" s="208"/>
      <c r="D35" s="208"/>
      <c r="E35" s="208"/>
      <c r="F35" s="208"/>
      <c r="G35" s="208"/>
      <c r="H35" s="209"/>
      <c r="I35" s="4">
        <v>138</v>
      </c>
      <c r="J35" s="11">
        <v>22679350</v>
      </c>
      <c r="K35" s="11">
        <v>14308345</v>
      </c>
      <c r="L35" s="11">
        <v>14497664</v>
      </c>
      <c r="M35" s="11">
        <v>4083238</v>
      </c>
      <c r="N35" s="91"/>
    </row>
    <row r="36" spans="1:14" ht="22.5" customHeight="1" x14ac:dyDescent="0.25">
      <c r="A36" s="207" t="s">
        <v>298</v>
      </c>
      <c r="B36" s="208"/>
      <c r="C36" s="208"/>
      <c r="D36" s="208"/>
      <c r="E36" s="208"/>
      <c r="F36" s="208"/>
      <c r="G36" s="208"/>
      <c r="H36" s="209"/>
      <c r="I36" s="4">
        <v>139</v>
      </c>
      <c r="J36" s="11">
        <v>13923579</v>
      </c>
      <c r="K36" s="11">
        <v>6650827</v>
      </c>
      <c r="L36" s="11">
        <v>7737624</v>
      </c>
      <c r="M36" s="11">
        <v>3382342</v>
      </c>
      <c r="N36" s="91"/>
    </row>
    <row r="37" spans="1:14" x14ac:dyDescent="0.25">
      <c r="A37" s="207" t="s">
        <v>177</v>
      </c>
      <c r="B37" s="208"/>
      <c r="C37" s="208"/>
      <c r="D37" s="208"/>
      <c r="E37" s="208"/>
      <c r="F37" s="208"/>
      <c r="G37" s="208"/>
      <c r="H37" s="209"/>
      <c r="I37" s="4">
        <v>140</v>
      </c>
      <c r="J37" s="11">
        <v>0</v>
      </c>
      <c r="K37" s="11">
        <v>-918273</v>
      </c>
      <c r="L37" s="11">
        <v>0</v>
      </c>
      <c r="M37" s="11">
        <v>0</v>
      </c>
      <c r="N37" s="91"/>
    </row>
    <row r="38" spans="1:14" x14ac:dyDescent="0.25">
      <c r="A38" s="207" t="s">
        <v>178</v>
      </c>
      <c r="B38" s="208"/>
      <c r="C38" s="208"/>
      <c r="D38" s="208"/>
      <c r="E38" s="208"/>
      <c r="F38" s="208"/>
      <c r="G38" s="208"/>
      <c r="H38" s="209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1"/>
    </row>
    <row r="39" spans="1:14" x14ac:dyDescent="0.25">
      <c r="A39" s="207" t="s">
        <v>179</v>
      </c>
      <c r="B39" s="208"/>
      <c r="C39" s="208"/>
      <c r="D39" s="208"/>
      <c r="E39" s="208"/>
      <c r="F39" s="208"/>
      <c r="G39" s="208"/>
      <c r="H39" s="209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1"/>
    </row>
    <row r="40" spans="1:14" x14ac:dyDescent="0.25">
      <c r="A40" s="207" t="s">
        <v>180</v>
      </c>
      <c r="B40" s="208"/>
      <c r="C40" s="208"/>
      <c r="D40" s="208"/>
      <c r="E40" s="208"/>
      <c r="F40" s="208"/>
      <c r="G40" s="208"/>
      <c r="H40" s="209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1"/>
    </row>
    <row r="41" spans="1:14" x14ac:dyDescent="0.25">
      <c r="A41" s="207" t="s">
        <v>181</v>
      </c>
      <c r="B41" s="208"/>
      <c r="C41" s="208"/>
      <c r="D41" s="208"/>
      <c r="E41" s="208"/>
      <c r="F41" s="208"/>
      <c r="G41" s="208"/>
      <c r="H41" s="209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1"/>
    </row>
    <row r="42" spans="1:14" x14ac:dyDescent="0.25">
      <c r="A42" s="207" t="s">
        <v>182</v>
      </c>
      <c r="B42" s="208"/>
      <c r="C42" s="208"/>
      <c r="D42" s="208"/>
      <c r="E42" s="208"/>
      <c r="F42" s="208"/>
      <c r="G42" s="208"/>
      <c r="H42" s="209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1"/>
    </row>
    <row r="43" spans="1:14" x14ac:dyDescent="0.25">
      <c r="A43" s="207" t="s">
        <v>183</v>
      </c>
      <c r="B43" s="208"/>
      <c r="C43" s="208"/>
      <c r="D43" s="208"/>
      <c r="E43" s="208"/>
      <c r="F43" s="208"/>
      <c r="G43" s="208"/>
      <c r="H43" s="209"/>
      <c r="I43" s="4">
        <v>146</v>
      </c>
      <c r="J43" s="10">
        <f>J8+J28+J39+J41</f>
        <v>936830983</v>
      </c>
      <c r="K43" s="10">
        <f>K8+K28+K39+K41</f>
        <v>510384296</v>
      </c>
      <c r="L43" s="10">
        <f>L8+L28+L39+L41</f>
        <v>998704798</v>
      </c>
      <c r="M43" s="10">
        <f>M8+M28+M39+M41</f>
        <v>520817552</v>
      </c>
      <c r="N43" s="91"/>
    </row>
    <row r="44" spans="1:14" x14ac:dyDescent="0.25">
      <c r="A44" s="207" t="s">
        <v>184</v>
      </c>
      <c r="B44" s="208"/>
      <c r="C44" s="208"/>
      <c r="D44" s="208"/>
      <c r="E44" s="208"/>
      <c r="F44" s="208"/>
      <c r="G44" s="208"/>
      <c r="H44" s="209"/>
      <c r="I44" s="4">
        <v>147</v>
      </c>
      <c r="J44" s="10">
        <f>J11+J34+J40+J42</f>
        <v>925586018</v>
      </c>
      <c r="K44" s="10">
        <f>K11+K34+K40+K42</f>
        <v>509711323</v>
      </c>
      <c r="L44" s="10">
        <f>L11+L34+L40+L42</f>
        <v>876959223</v>
      </c>
      <c r="M44" s="10">
        <f>M11+M34+M40+M42</f>
        <v>452592075</v>
      </c>
      <c r="N44" s="91"/>
    </row>
    <row r="45" spans="1:14" x14ac:dyDescent="0.25">
      <c r="A45" s="207" t="s">
        <v>185</v>
      </c>
      <c r="B45" s="208"/>
      <c r="C45" s="208"/>
      <c r="D45" s="208"/>
      <c r="E45" s="208"/>
      <c r="F45" s="208"/>
      <c r="G45" s="208"/>
      <c r="H45" s="209"/>
      <c r="I45" s="4">
        <v>148</v>
      </c>
      <c r="J45" s="10">
        <f>J43-J44</f>
        <v>11244965</v>
      </c>
      <c r="K45" s="10">
        <f>K43-K44</f>
        <v>672973</v>
      </c>
      <c r="L45" s="10">
        <f>L43-L44</f>
        <v>121745575</v>
      </c>
      <c r="M45" s="10">
        <f>M43-M44</f>
        <v>68225477</v>
      </c>
      <c r="N45" s="91"/>
    </row>
    <row r="46" spans="1:14" x14ac:dyDescent="0.25">
      <c r="A46" s="210" t="s">
        <v>186</v>
      </c>
      <c r="B46" s="211"/>
      <c r="C46" s="211"/>
      <c r="D46" s="211"/>
      <c r="E46" s="211"/>
      <c r="F46" s="211"/>
      <c r="G46" s="211"/>
      <c r="H46" s="212"/>
      <c r="I46" s="4">
        <v>149</v>
      </c>
      <c r="J46" s="10">
        <f>IF(J43&gt;J44,J43-J44,0)</f>
        <v>11244965</v>
      </c>
      <c r="K46" s="10">
        <f>IF(K43&gt;K44,K43-K44,0)</f>
        <v>672973</v>
      </c>
      <c r="L46" s="10">
        <f>IF(L43&gt;L44,L43-L44,0)</f>
        <v>121745575</v>
      </c>
      <c r="M46" s="10">
        <f>IF(M43&gt;M44,M43-M44,0)</f>
        <v>68225477</v>
      </c>
      <c r="N46" s="91"/>
    </row>
    <row r="47" spans="1:14" x14ac:dyDescent="0.25">
      <c r="A47" s="210" t="s">
        <v>187</v>
      </c>
      <c r="B47" s="211"/>
      <c r="C47" s="211"/>
      <c r="D47" s="211"/>
      <c r="E47" s="211"/>
      <c r="F47" s="211"/>
      <c r="G47" s="211"/>
      <c r="H47" s="212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1"/>
    </row>
    <row r="48" spans="1:14" x14ac:dyDescent="0.25">
      <c r="A48" s="207" t="s">
        <v>188</v>
      </c>
      <c r="B48" s="208"/>
      <c r="C48" s="208"/>
      <c r="D48" s="208"/>
      <c r="E48" s="208"/>
      <c r="F48" s="208"/>
      <c r="G48" s="208"/>
      <c r="H48" s="209"/>
      <c r="I48" s="4">
        <v>151</v>
      </c>
      <c r="J48" s="11">
        <v>2103769</v>
      </c>
      <c r="K48" s="11">
        <v>120297</v>
      </c>
      <c r="L48" s="11">
        <v>18483468</v>
      </c>
      <c r="M48" s="11">
        <v>8637762</v>
      </c>
      <c r="N48" s="91"/>
    </row>
    <row r="49" spans="1:14" x14ac:dyDescent="0.25">
      <c r="A49" s="207" t="s">
        <v>189</v>
      </c>
      <c r="B49" s="208"/>
      <c r="C49" s="208"/>
      <c r="D49" s="208"/>
      <c r="E49" s="208"/>
      <c r="F49" s="208"/>
      <c r="G49" s="208"/>
      <c r="H49" s="209"/>
      <c r="I49" s="4">
        <v>152</v>
      </c>
      <c r="J49" s="10">
        <f>J45-J48</f>
        <v>9141196</v>
      </c>
      <c r="K49" s="10">
        <f>K45-K48</f>
        <v>552676</v>
      </c>
      <c r="L49" s="10">
        <f>L45-L48</f>
        <v>103262107</v>
      </c>
      <c r="M49" s="10">
        <f>M45-M48</f>
        <v>59587715</v>
      </c>
      <c r="N49" s="91"/>
    </row>
    <row r="50" spans="1:14" x14ac:dyDescent="0.25">
      <c r="A50" s="210" t="s">
        <v>190</v>
      </c>
      <c r="B50" s="211"/>
      <c r="C50" s="211"/>
      <c r="D50" s="211"/>
      <c r="E50" s="211"/>
      <c r="F50" s="211"/>
      <c r="G50" s="211"/>
      <c r="H50" s="212"/>
      <c r="I50" s="4">
        <v>153</v>
      </c>
      <c r="J50" s="10">
        <f>IF(J49&gt;0,J49,0)</f>
        <v>9141196</v>
      </c>
      <c r="K50" s="10">
        <f>IF(K49&gt;0,K49,0)</f>
        <v>552676</v>
      </c>
      <c r="L50" s="10">
        <f>IF(L49&gt;0,L49,0)</f>
        <v>103262107</v>
      </c>
      <c r="M50" s="10">
        <f>IF(M49&gt;0,M49,0)</f>
        <v>59587715</v>
      </c>
      <c r="N50" s="91"/>
    </row>
    <row r="51" spans="1:14" x14ac:dyDescent="0.25">
      <c r="A51" s="243" t="s">
        <v>191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1"/>
    </row>
    <row r="52" spans="1:14" ht="12.75" customHeight="1" x14ac:dyDescent="0.25">
      <c r="A52" s="193" t="s">
        <v>192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246"/>
      <c r="N52" s="91"/>
    </row>
    <row r="53" spans="1:14" ht="12.75" customHeight="1" x14ac:dyDescent="0.25">
      <c r="A53" s="197" t="s">
        <v>193</v>
      </c>
      <c r="B53" s="198"/>
      <c r="C53" s="198"/>
      <c r="D53" s="198"/>
      <c r="E53" s="198"/>
      <c r="F53" s="198"/>
      <c r="G53" s="198"/>
      <c r="H53" s="198"/>
      <c r="I53" s="113"/>
      <c r="J53" s="113"/>
      <c r="K53" s="113"/>
      <c r="L53" s="113"/>
      <c r="M53" s="112"/>
      <c r="N53" s="91"/>
    </row>
    <row r="54" spans="1:14" x14ac:dyDescent="0.25">
      <c r="A54" s="240" t="s">
        <v>194</v>
      </c>
      <c r="B54" s="241"/>
      <c r="C54" s="241"/>
      <c r="D54" s="241"/>
      <c r="E54" s="241"/>
      <c r="F54" s="241"/>
      <c r="G54" s="241"/>
      <c r="H54" s="242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1"/>
    </row>
    <row r="55" spans="1:14" x14ac:dyDescent="0.25">
      <c r="A55" s="240" t="s">
        <v>195</v>
      </c>
      <c r="B55" s="241"/>
      <c r="C55" s="241"/>
      <c r="D55" s="241"/>
      <c r="E55" s="241"/>
      <c r="F55" s="241"/>
      <c r="G55" s="241"/>
      <c r="H55" s="242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1"/>
    </row>
    <row r="56" spans="1:14" ht="12.75" customHeight="1" x14ac:dyDescent="0.25">
      <c r="A56" s="193" t="s">
        <v>196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246"/>
      <c r="N56" s="91"/>
    </row>
    <row r="57" spans="1:14" x14ac:dyDescent="0.25">
      <c r="A57" s="197" t="s">
        <v>197</v>
      </c>
      <c r="B57" s="198"/>
      <c r="C57" s="198"/>
      <c r="D57" s="198"/>
      <c r="E57" s="198"/>
      <c r="F57" s="198"/>
      <c r="G57" s="198"/>
      <c r="H57" s="218"/>
      <c r="I57" s="15">
        <v>157</v>
      </c>
      <c r="J57" s="9">
        <f>J49</f>
        <v>9141196</v>
      </c>
      <c r="K57" s="9">
        <f>K49</f>
        <v>552676</v>
      </c>
      <c r="L57" s="9">
        <f>L49</f>
        <v>103262107</v>
      </c>
      <c r="M57" s="9">
        <f>M49</f>
        <v>59587715</v>
      </c>
      <c r="N57" s="91"/>
    </row>
    <row r="58" spans="1:14" x14ac:dyDescent="0.25">
      <c r="A58" s="207" t="s">
        <v>198</v>
      </c>
      <c r="B58" s="208"/>
      <c r="C58" s="208"/>
      <c r="D58" s="208"/>
      <c r="E58" s="208"/>
      <c r="F58" s="208"/>
      <c r="G58" s="208"/>
      <c r="H58" s="209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1"/>
    </row>
    <row r="59" spans="1:14" x14ac:dyDescent="0.25">
      <c r="A59" s="207" t="s">
        <v>199</v>
      </c>
      <c r="B59" s="208"/>
      <c r="C59" s="208"/>
      <c r="D59" s="208"/>
      <c r="E59" s="208"/>
      <c r="F59" s="208"/>
      <c r="G59" s="208"/>
      <c r="H59" s="209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1"/>
    </row>
    <row r="60" spans="1:14" x14ac:dyDescent="0.25">
      <c r="A60" s="207" t="s">
        <v>200</v>
      </c>
      <c r="B60" s="208"/>
      <c r="C60" s="208"/>
      <c r="D60" s="208"/>
      <c r="E60" s="208"/>
      <c r="F60" s="208"/>
      <c r="G60" s="208"/>
      <c r="H60" s="209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1"/>
    </row>
    <row r="61" spans="1:14" x14ac:dyDescent="0.25">
      <c r="A61" s="207" t="s">
        <v>201</v>
      </c>
      <c r="B61" s="208"/>
      <c r="C61" s="208"/>
      <c r="D61" s="208"/>
      <c r="E61" s="208"/>
      <c r="F61" s="208"/>
      <c r="G61" s="208"/>
      <c r="H61" s="209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1"/>
    </row>
    <row r="62" spans="1:14" x14ac:dyDescent="0.25">
      <c r="A62" s="207" t="s">
        <v>202</v>
      </c>
      <c r="B62" s="208"/>
      <c r="C62" s="208"/>
      <c r="D62" s="208"/>
      <c r="E62" s="208"/>
      <c r="F62" s="208"/>
      <c r="G62" s="208"/>
      <c r="H62" s="209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1"/>
    </row>
    <row r="63" spans="1:14" x14ac:dyDescent="0.25">
      <c r="A63" s="207" t="s">
        <v>203</v>
      </c>
      <c r="B63" s="208"/>
      <c r="C63" s="208"/>
      <c r="D63" s="208"/>
      <c r="E63" s="208"/>
      <c r="F63" s="208"/>
      <c r="G63" s="208"/>
      <c r="H63" s="209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1"/>
    </row>
    <row r="64" spans="1:14" x14ac:dyDescent="0.25">
      <c r="A64" s="207" t="s">
        <v>204</v>
      </c>
      <c r="B64" s="208"/>
      <c r="C64" s="208"/>
      <c r="D64" s="208"/>
      <c r="E64" s="208"/>
      <c r="F64" s="208"/>
      <c r="G64" s="208"/>
      <c r="H64" s="209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1"/>
    </row>
    <row r="65" spans="1:14" x14ac:dyDescent="0.25">
      <c r="A65" s="207" t="s">
        <v>205</v>
      </c>
      <c r="B65" s="208"/>
      <c r="C65" s="208"/>
      <c r="D65" s="208"/>
      <c r="E65" s="208"/>
      <c r="F65" s="208"/>
      <c r="G65" s="208"/>
      <c r="H65" s="209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1"/>
    </row>
    <row r="66" spans="1:14" x14ac:dyDescent="0.25">
      <c r="A66" s="207" t="s">
        <v>206</v>
      </c>
      <c r="B66" s="208"/>
      <c r="C66" s="208"/>
      <c r="D66" s="208"/>
      <c r="E66" s="208"/>
      <c r="F66" s="208"/>
      <c r="G66" s="208"/>
      <c r="H66" s="209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1"/>
    </row>
    <row r="67" spans="1:14" x14ac:dyDescent="0.25">
      <c r="A67" s="207" t="s">
        <v>207</v>
      </c>
      <c r="B67" s="208"/>
      <c r="C67" s="208"/>
      <c r="D67" s="208"/>
      <c r="E67" s="208"/>
      <c r="F67" s="208"/>
      <c r="G67" s="208"/>
      <c r="H67" s="209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1"/>
    </row>
    <row r="68" spans="1:14" x14ac:dyDescent="0.25">
      <c r="A68" s="207" t="s">
        <v>208</v>
      </c>
      <c r="B68" s="208"/>
      <c r="C68" s="208"/>
      <c r="D68" s="208"/>
      <c r="E68" s="208"/>
      <c r="F68" s="208"/>
      <c r="G68" s="208"/>
      <c r="H68" s="209"/>
      <c r="I68" s="4">
        <v>168</v>
      </c>
      <c r="J68" s="13">
        <f>J57+J67</f>
        <v>9141196</v>
      </c>
      <c r="K68" s="13">
        <f>K57+K67</f>
        <v>552676</v>
      </c>
      <c r="L68" s="13">
        <f>L57+L67</f>
        <v>103262107</v>
      </c>
      <c r="M68" s="13">
        <f>M57+M67</f>
        <v>59587715</v>
      </c>
      <c r="N68" s="91"/>
    </row>
    <row r="69" spans="1:14" ht="12.75" customHeight="1" x14ac:dyDescent="0.25">
      <c r="A69" s="237" t="s">
        <v>209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9"/>
      <c r="N69" s="91"/>
    </row>
    <row r="70" spans="1:14" ht="12.75" customHeight="1" x14ac:dyDescent="0.25">
      <c r="A70" s="231" t="s">
        <v>210</v>
      </c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3"/>
      <c r="N70" s="91"/>
    </row>
    <row r="71" spans="1:14" x14ac:dyDescent="0.25">
      <c r="A71" s="240" t="s">
        <v>194</v>
      </c>
      <c r="B71" s="241"/>
      <c r="C71" s="241"/>
      <c r="D71" s="241"/>
      <c r="E71" s="241"/>
      <c r="F71" s="241"/>
      <c r="G71" s="241"/>
      <c r="H71" s="242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1"/>
    </row>
    <row r="72" spans="1:14" x14ac:dyDescent="0.25">
      <c r="A72" s="234" t="s">
        <v>195</v>
      </c>
      <c r="B72" s="235"/>
      <c r="C72" s="235"/>
      <c r="D72" s="235"/>
      <c r="E72" s="235"/>
      <c r="F72" s="235"/>
      <c r="G72" s="235"/>
      <c r="H72" s="236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1"/>
    </row>
    <row r="73" spans="1:14" x14ac:dyDescent="0.25">
      <c r="M73" s="82"/>
    </row>
    <row r="75" spans="1:14" x14ac:dyDescent="0.25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L24:L27 J24:J27 K24:K25 L29:L33 M25 M27 J8:M11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J17:M17 J23:M23 J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45" sqref="K45"/>
    </sheetView>
  </sheetViews>
  <sheetFormatPr defaultRowHeight="12.5" x14ac:dyDescent="0.25"/>
  <cols>
    <col min="3" max="3" width="5" customWidth="1"/>
    <col min="5" max="6" width="9.1796875" customWidth="1"/>
    <col min="7" max="7" width="3.54296875" customWidth="1"/>
    <col min="8" max="8" width="14.26953125" customWidth="1"/>
    <col min="9" max="9" width="6.54296875" customWidth="1"/>
    <col min="10" max="11" width="10.1796875" style="75" customWidth="1"/>
    <col min="12" max="12" width="10.81640625" style="91" bestFit="1" customWidth="1"/>
    <col min="13" max="13" width="9.81640625" style="91" bestFit="1" customWidth="1"/>
  </cols>
  <sheetData>
    <row r="1" spans="1:11" ht="15.75" customHeight="1" x14ac:dyDescent="0.25">
      <c r="A1" s="257" t="s">
        <v>211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2.75" customHeight="1" x14ac:dyDescent="0.25">
      <c r="A2" s="258" t="s">
        <v>308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7.5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10"/>
      <c r="K3" s="98"/>
    </row>
    <row r="4" spans="1:11" ht="13" x14ac:dyDescent="0.25">
      <c r="A4" s="221" t="s">
        <v>294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ht="23.5" thickBot="1" x14ac:dyDescent="0.3">
      <c r="A5" s="256" t="s">
        <v>43</v>
      </c>
      <c r="B5" s="256"/>
      <c r="C5" s="256"/>
      <c r="D5" s="256"/>
      <c r="E5" s="256"/>
      <c r="F5" s="256"/>
      <c r="G5" s="256"/>
      <c r="H5" s="256"/>
      <c r="I5" s="66" t="s">
        <v>44</v>
      </c>
      <c r="J5" s="67" t="s">
        <v>151</v>
      </c>
      <c r="K5" s="67" t="s">
        <v>152</v>
      </c>
    </row>
    <row r="6" spans="1:11" x14ac:dyDescent="0.25">
      <c r="A6" s="259">
        <v>1</v>
      </c>
      <c r="B6" s="259"/>
      <c r="C6" s="259"/>
      <c r="D6" s="259"/>
      <c r="E6" s="259"/>
      <c r="F6" s="259"/>
      <c r="G6" s="259"/>
      <c r="H6" s="259"/>
      <c r="I6" s="68">
        <v>2</v>
      </c>
      <c r="J6" s="69" t="s">
        <v>3</v>
      </c>
      <c r="K6" s="69" t="s">
        <v>4</v>
      </c>
    </row>
    <row r="7" spans="1:11" x14ac:dyDescent="0.25">
      <c r="A7" s="260" t="s">
        <v>212</v>
      </c>
      <c r="B7" s="261"/>
      <c r="C7" s="261"/>
      <c r="D7" s="261"/>
      <c r="E7" s="261"/>
      <c r="F7" s="261"/>
      <c r="G7" s="261"/>
      <c r="H7" s="261"/>
      <c r="I7" s="262"/>
      <c r="J7" s="262"/>
      <c r="K7" s="263"/>
    </row>
    <row r="8" spans="1:11" x14ac:dyDescent="0.25">
      <c r="A8" s="201" t="s">
        <v>213</v>
      </c>
      <c r="B8" s="202"/>
      <c r="C8" s="202"/>
      <c r="D8" s="202"/>
      <c r="E8" s="202"/>
      <c r="F8" s="202"/>
      <c r="G8" s="202"/>
      <c r="H8" s="202"/>
      <c r="I8" s="4">
        <v>1</v>
      </c>
      <c r="J8" s="11">
        <v>11244965</v>
      </c>
      <c r="K8" s="11">
        <v>121745575</v>
      </c>
    </row>
    <row r="9" spans="1:11" x14ac:dyDescent="0.25">
      <c r="A9" s="201" t="s">
        <v>214</v>
      </c>
      <c r="B9" s="202"/>
      <c r="C9" s="202"/>
      <c r="D9" s="202"/>
      <c r="E9" s="202"/>
      <c r="F9" s="202"/>
      <c r="G9" s="202"/>
      <c r="H9" s="202"/>
      <c r="I9" s="4">
        <v>2</v>
      </c>
      <c r="J9" s="11">
        <v>48432589</v>
      </c>
      <c r="K9" s="11">
        <v>43979481</v>
      </c>
    </row>
    <row r="10" spans="1:11" x14ac:dyDescent="0.25">
      <c r="A10" s="201" t="s">
        <v>215</v>
      </c>
      <c r="B10" s="202"/>
      <c r="C10" s="202"/>
      <c r="D10" s="202"/>
      <c r="E10" s="202"/>
      <c r="F10" s="202"/>
      <c r="G10" s="202"/>
      <c r="H10" s="202"/>
      <c r="I10" s="4">
        <v>3</v>
      </c>
      <c r="J10" s="11">
        <v>0</v>
      </c>
      <c r="K10" s="11">
        <v>0</v>
      </c>
    </row>
    <row r="11" spans="1:11" x14ac:dyDescent="0.25">
      <c r="A11" s="201" t="s">
        <v>216</v>
      </c>
      <c r="B11" s="202"/>
      <c r="C11" s="202"/>
      <c r="D11" s="202"/>
      <c r="E11" s="202"/>
      <c r="F11" s="202"/>
      <c r="G11" s="202"/>
      <c r="H11" s="202"/>
      <c r="I11" s="4">
        <v>4</v>
      </c>
      <c r="J11" s="11">
        <v>0</v>
      </c>
      <c r="K11" s="11">
        <v>0</v>
      </c>
    </row>
    <row r="12" spans="1:11" x14ac:dyDescent="0.25">
      <c r="A12" s="201" t="s">
        <v>217</v>
      </c>
      <c r="B12" s="202"/>
      <c r="C12" s="202"/>
      <c r="D12" s="202"/>
      <c r="E12" s="202"/>
      <c r="F12" s="202"/>
      <c r="G12" s="202"/>
      <c r="H12" s="202"/>
      <c r="I12" s="4">
        <v>5</v>
      </c>
      <c r="J12" s="11">
        <v>19380420</v>
      </c>
      <c r="K12" s="11">
        <v>8241107</v>
      </c>
    </row>
    <row r="13" spans="1:11" x14ac:dyDescent="0.25">
      <c r="A13" s="201" t="s">
        <v>218</v>
      </c>
      <c r="B13" s="202"/>
      <c r="C13" s="202"/>
      <c r="D13" s="202"/>
      <c r="E13" s="202"/>
      <c r="F13" s="202"/>
      <c r="G13" s="202"/>
      <c r="H13" s="202"/>
      <c r="I13" s="4">
        <v>6</v>
      </c>
      <c r="J13" s="11">
        <v>14730232</v>
      </c>
      <c r="K13" s="11">
        <v>279776</v>
      </c>
    </row>
    <row r="14" spans="1:11" x14ac:dyDescent="0.25">
      <c r="A14" s="207" t="s">
        <v>219</v>
      </c>
      <c r="B14" s="208"/>
      <c r="C14" s="208"/>
      <c r="D14" s="208"/>
      <c r="E14" s="208"/>
      <c r="F14" s="208"/>
      <c r="G14" s="208"/>
      <c r="H14" s="208"/>
      <c r="I14" s="4">
        <v>7</v>
      </c>
      <c r="J14" s="10">
        <f>SUM(J8:J13)</f>
        <v>93788206</v>
      </c>
      <c r="K14" s="10">
        <f>SUM(K8:K13)</f>
        <v>174245939</v>
      </c>
    </row>
    <row r="15" spans="1:11" x14ac:dyDescent="0.25">
      <c r="A15" s="201" t="s">
        <v>220</v>
      </c>
      <c r="B15" s="202"/>
      <c r="C15" s="202"/>
      <c r="D15" s="202"/>
      <c r="E15" s="202"/>
      <c r="F15" s="202"/>
      <c r="G15" s="202"/>
      <c r="H15" s="202"/>
      <c r="I15" s="4">
        <v>8</v>
      </c>
      <c r="J15" s="11">
        <v>101008471</v>
      </c>
      <c r="K15" s="11">
        <v>55262038</v>
      </c>
    </row>
    <row r="16" spans="1:11" x14ac:dyDescent="0.25">
      <c r="A16" s="201" t="s">
        <v>221</v>
      </c>
      <c r="B16" s="202"/>
      <c r="C16" s="202"/>
      <c r="D16" s="202"/>
      <c r="E16" s="202"/>
      <c r="F16" s="202"/>
      <c r="G16" s="202"/>
      <c r="H16" s="202"/>
      <c r="I16" s="4">
        <v>9</v>
      </c>
      <c r="J16" s="11">
        <v>563082</v>
      </c>
      <c r="K16" s="11">
        <v>39228603</v>
      </c>
    </row>
    <row r="17" spans="1:11" x14ac:dyDescent="0.25">
      <c r="A17" s="201" t="s">
        <v>222</v>
      </c>
      <c r="B17" s="202"/>
      <c r="C17" s="202"/>
      <c r="D17" s="202"/>
      <c r="E17" s="202"/>
      <c r="F17" s="202"/>
      <c r="G17" s="202"/>
      <c r="H17" s="202"/>
      <c r="I17" s="4">
        <v>10</v>
      </c>
      <c r="J17" s="11">
        <v>0</v>
      </c>
      <c r="K17" s="11">
        <v>0</v>
      </c>
    </row>
    <row r="18" spans="1:11" x14ac:dyDescent="0.25">
      <c r="A18" s="201" t="s">
        <v>223</v>
      </c>
      <c r="B18" s="202"/>
      <c r="C18" s="202"/>
      <c r="D18" s="202"/>
      <c r="E18" s="202"/>
      <c r="F18" s="202"/>
      <c r="G18" s="202"/>
      <c r="H18" s="202"/>
      <c r="I18" s="4">
        <v>11</v>
      </c>
      <c r="J18" s="95">
        <v>5945668</v>
      </c>
      <c r="K18" s="95">
        <v>41440926</v>
      </c>
    </row>
    <row r="19" spans="1:11" x14ac:dyDescent="0.25">
      <c r="A19" s="207" t="s">
        <v>224</v>
      </c>
      <c r="B19" s="208"/>
      <c r="C19" s="208"/>
      <c r="D19" s="208"/>
      <c r="E19" s="208"/>
      <c r="F19" s="208"/>
      <c r="G19" s="208"/>
      <c r="H19" s="208"/>
      <c r="I19" s="4">
        <v>12</v>
      </c>
      <c r="J19" s="10">
        <f>SUM(J15:J18)</f>
        <v>107517221</v>
      </c>
      <c r="K19" s="10">
        <f>SUM(K15:K18)</f>
        <v>135931567</v>
      </c>
    </row>
    <row r="20" spans="1:11" x14ac:dyDescent="0.25">
      <c r="A20" s="207" t="s">
        <v>225</v>
      </c>
      <c r="B20" s="208"/>
      <c r="C20" s="208"/>
      <c r="D20" s="208"/>
      <c r="E20" s="208"/>
      <c r="F20" s="208"/>
      <c r="G20" s="208"/>
      <c r="H20" s="208"/>
      <c r="I20" s="4">
        <v>13</v>
      </c>
      <c r="J20" s="10">
        <f>IF(J14&gt;J19,J14-J19,0)</f>
        <v>0</v>
      </c>
      <c r="K20" s="10">
        <f>IF(K14&gt;K19,K14-K19,0)</f>
        <v>38314372</v>
      </c>
    </row>
    <row r="21" spans="1:11" x14ac:dyDescent="0.25">
      <c r="A21" s="207" t="s">
        <v>226</v>
      </c>
      <c r="B21" s="208"/>
      <c r="C21" s="208"/>
      <c r="D21" s="208"/>
      <c r="E21" s="208"/>
      <c r="F21" s="208"/>
      <c r="G21" s="208"/>
      <c r="H21" s="208"/>
      <c r="I21" s="4">
        <v>14</v>
      </c>
      <c r="J21" s="10">
        <f>IF(J19&gt;J14,J19-J14,0)</f>
        <v>13729015</v>
      </c>
      <c r="K21" s="10">
        <f>IF(K19&gt;K14,K19-K14,0)</f>
        <v>0</v>
      </c>
    </row>
    <row r="22" spans="1:11" x14ac:dyDescent="0.25">
      <c r="A22" s="260" t="s">
        <v>227</v>
      </c>
      <c r="B22" s="261"/>
      <c r="C22" s="261"/>
      <c r="D22" s="261"/>
      <c r="E22" s="261"/>
      <c r="F22" s="261"/>
      <c r="G22" s="261"/>
      <c r="H22" s="261"/>
      <c r="I22" s="262"/>
      <c r="J22" s="262"/>
      <c r="K22" s="263"/>
    </row>
    <row r="23" spans="1:11" x14ac:dyDescent="0.25">
      <c r="A23" s="201" t="s">
        <v>228</v>
      </c>
      <c r="B23" s="202"/>
      <c r="C23" s="202"/>
      <c r="D23" s="202"/>
      <c r="E23" s="202"/>
      <c r="F23" s="202"/>
      <c r="G23" s="202"/>
      <c r="H23" s="202"/>
      <c r="I23" s="4">
        <v>15</v>
      </c>
      <c r="J23" s="11">
        <v>1560706</v>
      </c>
      <c r="K23" s="11">
        <v>3149748</v>
      </c>
    </row>
    <row r="24" spans="1:11" x14ac:dyDescent="0.25">
      <c r="A24" s="201" t="s">
        <v>229</v>
      </c>
      <c r="B24" s="202"/>
      <c r="C24" s="202"/>
      <c r="D24" s="202"/>
      <c r="E24" s="202"/>
      <c r="F24" s="202"/>
      <c r="G24" s="202"/>
      <c r="H24" s="202"/>
      <c r="I24" s="4">
        <v>16</v>
      </c>
      <c r="J24" s="11">
        <v>0</v>
      </c>
      <c r="K24" s="11">
        <v>0</v>
      </c>
    </row>
    <row r="25" spans="1:11" x14ac:dyDescent="0.25">
      <c r="A25" s="201" t="s">
        <v>230</v>
      </c>
      <c r="B25" s="202"/>
      <c r="C25" s="202"/>
      <c r="D25" s="202"/>
      <c r="E25" s="202"/>
      <c r="F25" s="202"/>
      <c r="G25" s="202"/>
      <c r="H25" s="202"/>
      <c r="I25" s="4">
        <v>17</v>
      </c>
      <c r="J25" s="11">
        <v>1047087</v>
      </c>
      <c r="K25" s="11">
        <v>491573</v>
      </c>
    </row>
    <row r="26" spans="1:11" x14ac:dyDescent="0.25">
      <c r="A26" s="201" t="s">
        <v>231</v>
      </c>
      <c r="B26" s="202"/>
      <c r="C26" s="202"/>
      <c r="D26" s="202"/>
      <c r="E26" s="202"/>
      <c r="F26" s="202"/>
      <c r="G26" s="202"/>
      <c r="H26" s="202"/>
      <c r="I26" s="4">
        <v>18</v>
      </c>
      <c r="J26" s="11">
        <v>0</v>
      </c>
      <c r="K26" s="11">
        <v>0</v>
      </c>
    </row>
    <row r="27" spans="1:11" x14ac:dyDescent="0.25">
      <c r="A27" s="201" t="s">
        <v>232</v>
      </c>
      <c r="B27" s="202"/>
      <c r="C27" s="202"/>
      <c r="D27" s="202"/>
      <c r="E27" s="202"/>
      <c r="F27" s="202"/>
      <c r="G27" s="202"/>
      <c r="H27" s="202"/>
      <c r="I27" s="4">
        <v>19</v>
      </c>
      <c r="J27" s="11">
        <v>9686780</v>
      </c>
      <c r="K27" s="11">
        <v>7636733</v>
      </c>
    </row>
    <row r="28" spans="1:11" x14ac:dyDescent="0.25">
      <c r="A28" s="207" t="s">
        <v>233</v>
      </c>
      <c r="B28" s="208"/>
      <c r="C28" s="208"/>
      <c r="D28" s="208"/>
      <c r="E28" s="208"/>
      <c r="F28" s="208"/>
      <c r="G28" s="208"/>
      <c r="H28" s="208"/>
      <c r="I28" s="4">
        <v>20</v>
      </c>
      <c r="J28" s="10">
        <f>SUM(J23:J27)</f>
        <v>12294573</v>
      </c>
      <c r="K28" s="10">
        <f>SUM(K23:K27)</f>
        <v>11278054</v>
      </c>
    </row>
    <row r="29" spans="1:11" x14ac:dyDescent="0.25">
      <c r="A29" s="201" t="s">
        <v>234</v>
      </c>
      <c r="B29" s="202"/>
      <c r="C29" s="202"/>
      <c r="D29" s="202"/>
      <c r="E29" s="202"/>
      <c r="F29" s="202"/>
      <c r="G29" s="202"/>
      <c r="H29" s="202"/>
      <c r="I29" s="4">
        <v>21</v>
      </c>
      <c r="J29" s="11">
        <v>40052621</v>
      </c>
      <c r="K29" s="11">
        <v>37963491</v>
      </c>
    </row>
    <row r="30" spans="1:11" x14ac:dyDescent="0.25">
      <c r="A30" s="201" t="s">
        <v>235</v>
      </c>
      <c r="B30" s="202"/>
      <c r="C30" s="202"/>
      <c r="D30" s="202"/>
      <c r="E30" s="202"/>
      <c r="F30" s="202"/>
      <c r="G30" s="202"/>
      <c r="H30" s="202"/>
      <c r="I30" s="4">
        <v>22</v>
      </c>
      <c r="J30" s="95">
        <v>1255550</v>
      </c>
      <c r="K30" s="11">
        <v>0</v>
      </c>
    </row>
    <row r="31" spans="1:11" x14ac:dyDescent="0.25">
      <c r="A31" s="201" t="s">
        <v>236</v>
      </c>
      <c r="B31" s="202"/>
      <c r="C31" s="202"/>
      <c r="D31" s="202"/>
      <c r="E31" s="202"/>
      <c r="F31" s="202"/>
      <c r="G31" s="202"/>
      <c r="H31" s="202"/>
      <c r="I31" s="4">
        <v>23</v>
      </c>
      <c r="J31" s="11">
        <v>35761769</v>
      </c>
      <c r="K31" s="11">
        <v>4464244</v>
      </c>
    </row>
    <row r="32" spans="1:11" x14ac:dyDescent="0.25">
      <c r="A32" s="207" t="s">
        <v>237</v>
      </c>
      <c r="B32" s="208"/>
      <c r="C32" s="208"/>
      <c r="D32" s="208"/>
      <c r="E32" s="208"/>
      <c r="F32" s="208"/>
      <c r="G32" s="208"/>
      <c r="H32" s="208"/>
      <c r="I32" s="4">
        <v>24</v>
      </c>
      <c r="J32" s="10">
        <f>SUM(J29:J31)</f>
        <v>77069940</v>
      </c>
      <c r="K32" s="10">
        <f>SUM(K29:K31)</f>
        <v>42427735</v>
      </c>
    </row>
    <row r="33" spans="1:11" x14ac:dyDescent="0.25">
      <c r="A33" s="207" t="s">
        <v>238</v>
      </c>
      <c r="B33" s="208"/>
      <c r="C33" s="208"/>
      <c r="D33" s="208"/>
      <c r="E33" s="208"/>
      <c r="F33" s="208"/>
      <c r="G33" s="208"/>
      <c r="H33" s="208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5">
      <c r="A34" s="207" t="s">
        <v>239</v>
      </c>
      <c r="B34" s="208"/>
      <c r="C34" s="208"/>
      <c r="D34" s="208"/>
      <c r="E34" s="208"/>
      <c r="F34" s="208"/>
      <c r="G34" s="208"/>
      <c r="H34" s="208"/>
      <c r="I34" s="4">
        <v>26</v>
      </c>
      <c r="J34" s="10">
        <f>IF(J32&gt;J28,J32-J28,0)</f>
        <v>64775367</v>
      </c>
      <c r="K34" s="10">
        <f>IF(K32&gt;K28,K32-K28,0)</f>
        <v>31149681</v>
      </c>
    </row>
    <row r="35" spans="1:11" x14ac:dyDescent="0.25">
      <c r="A35" s="260" t="s">
        <v>240</v>
      </c>
      <c r="B35" s="261"/>
      <c r="C35" s="261"/>
      <c r="D35" s="261"/>
      <c r="E35" s="261"/>
      <c r="F35" s="261"/>
      <c r="G35" s="261"/>
      <c r="H35" s="261"/>
      <c r="I35" s="262"/>
      <c r="J35" s="262"/>
      <c r="K35" s="263"/>
    </row>
    <row r="36" spans="1:11" x14ac:dyDescent="0.25">
      <c r="A36" s="201" t="s">
        <v>241</v>
      </c>
      <c r="B36" s="202"/>
      <c r="C36" s="202"/>
      <c r="D36" s="202"/>
      <c r="E36" s="202"/>
      <c r="F36" s="202"/>
      <c r="G36" s="202"/>
      <c r="H36" s="202"/>
      <c r="I36" s="4">
        <v>27</v>
      </c>
      <c r="J36" s="8">
        <v>0</v>
      </c>
      <c r="K36" s="11">
        <v>0</v>
      </c>
    </row>
    <row r="37" spans="1:11" x14ac:dyDescent="0.25">
      <c r="A37" s="201" t="s">
        <v>242</v>
      </c>
      <c r="B37" s="202"/>
      <c r="C37" s="202"/>
      <c r="D37" s="202"/>
      <c r="E37" s="202"/>
      <c r="F37" s="202"/>
      <c r="G37" s="202"/>
      <c r="H37" s="202"/>
      <c r="I37" s="4">
        <v>28</v>
      </c>
      <c r="J37" s="11">
        <v>97988485</v>
      </c>
      <c r="K37" s="11">
        <v>29565288</v>
      </c>
    </row>
    <row r="38" spans="1:11" x14ac:dyDescent="0.25">
      <c r="A38" s="201" t="s">
        <v>243</v>
      </c>
      <c r="B38" s="202"/>
      <c r="C38" s="202"/>
      <c r="D38" s="202"/>
      <c r="E38" s="202"/>
      <c r="F38" s="202"/>
      <c r="G38" s="202"/>
      <c r="H38" s="202"/>
      <c r="I38" s="4">
        <v>29</v>
      </c>
      <c r="J38" s="11">
        <v>6945454</v>
      </c>
      <c r="K38" s="11">
        <v>0</v>
      </c>
    </row>
    <row r="39" spans="1:11" x14ac:dyDescent="0.25">
      <c r="A39" s="207" t="s">
        <v>244</v>
      </c>
      <c r="B39" s="208"/>
      <c r="C39" s="208"/>
      <c r="D39" s="208"/>
      <c r="E39" s="208"/>
      <c r="F39" s="208"/>
      <c r="G39" s="208"/>
      <c r="H39" s="208"/>
      <c r="I39" s="4">
        <v>30</v>
      </c>
      <c r="J39" s="10">
        <f>SUM(J36:J38)</f>
        <v>104933939</v>
      </c>
      <c r="K39" s="10">
        <f>SUM(K36:K38)</f>
        <v>29565288</v>
      </c>
    </row>
    <row r="40" spans="1:11" x14ac:dyDescent="0.25">
      <c r="A40" s="201" t="s">
        <v>245</v>
      </c>
      <c r="B40" s="202"/>
      <c r="C40" s="202"/>
      <c r="D40" s="202"/>
      <c r="E40" s="202"/>
      <c r="F40" s="202"/>
      <c r="G40" s="202"/>
      <c r="H40" s="202"/>
      <c r="I40" s="4">
        <v>31</v>
      </c>
      <c r="J40" s="11">
        <v>92955613</v>
      </c>
      <c r="K40" s="95">
        <v>100938625</v>
      </c>
    </row>
    <row r="41" spans="1:11" x14ac:dyDescent="0.25">
      <c r="A41" s="201" t="s">
        <v>246</v>
      </c>
      <c r="B41" s="202"/>
      <c r="C41" s="202"/>
      <c r="D41" s="202"/>
      <c r="E41" s="202"/>
      <c r="F41" s="202"/>
      <c r="G41" s="202"/>
      <c r="H41" s="202"/>
      <c r="I41" s="4">
        <v>32</v>
      </c>
      <c r="J41" s="11">
        <v>0</v>
      </c>
      <c r="K41" s="95">
        <v>0</v>
      </c>
    </row>
    <row r="42" spans="1:11" x14ac:dyDescent="0.25">
      <c r="A42" s="201" t="s">
        <v>247</v>
      </c>
      <c r="B42" s="202"/>
      <c r="C42" s="202"/>
      <c r="D42" s="202"/>
      <c r="E42" s="202"/>
      <c r="F42" s="202"/>
      <c r="G42" s="202"/>
      <c r="H42" s="202"/>
      <c r="I42" s="4">
        <v>33</v>
      </c>
      <c r="J42" s="95">
        <v>0</v>
      </c>
      <c r="K42" s="95">
        <v>0</v>
      </c>
    </row>
    <row r="43" spans="1:11" x14ac:dyDescent="0.25">
      <c r="A43" s="201" t="s">
        <v>248</v>
      </c>
      <c r="B43" s="202"/>
      <c r="C43" s="202"/>
      <c r="D43" s="202"/>
      <c r="E43" s="202"/>
      <c r="F43" s="202"/>
      <c r="G43" s="202"/>
      <c r="H43" s="202"/>
      <c r="I43" s="4">
        <v>34</v>
      </c>
      <c r="J43" s="11">
        <v>0</v>
      </c>
      <c r="K43" s="11">
        <v>0</v>
      </c>
    </row>
    <row r="44" spans="1:11" x14ac:dyDescent="0.25">
      <c r="A44" s="201" t="s">
        <v>249</v>
      </c>
      <c r="B44" s="202"/>
      <c r="C44" s="202"/>
      <c r="D44" s="202"/>
      <c r="E44" s="202"/>
      <c r="F44" s="202"/>
      <c r="G44" s="202"/>
      <c r="H44" s="202"/>
      <c r="I44" s="4">
        <v>35</v>
      </c>
      <c r="J44" s="11">
        <v>0</v>
      </c>
      <c r="K44" s="11">
        <v>0</v>
      </c>
    </row>
    <row r="45" spans="1:11" x14ac:dyDescent="0.25">
      <c r="A45" s="207" t="s">
        <v>250</v>
      </c>
      <c r="B45" s="208"/>
      <c r="C45" s="208"/>
      <c r="D45" s="208"/>
      <c r="E45" s="208"/>
      <c r="F45" s="208"/>
      <c r="G45" s="208"/>
      <c r="H45" s="208"/>
      <c r="I45" s="4">
        <v>36</v>
      </c>
      <c r="J45" s="10">
        <f>SUM(J40:J44)</f>
        <v>92955613</v>
      </c>
      <c r="K45" s="10">
        <f>SUM(K40:K44)</f>
        <v>100938625</v>
      </c>
    </row>
    <row r="46" spans="1:11" x14ac:dyDescent="0.25">
      <c r="A46" s="207" t="s">
        <v>251</v>
      </c>
      <c r="B46" s="208"/>
      <c r="C46" s="208"/>
      <c r="D46" s="208"/>
      <c r="E46" s="208"/>
      <c r="F46" s="208"/>
      <c r="G46" s="208"/>
      <c r="H46" s="208"/>
      <c r="I46" s="4">
        <v>37</v>
      </c>
      <c r="J46" s="10">
        <f>IF(J39&gt;J45,J39-J45,0)</f>
        <v>11978326</v>
      </c>
      <c r="K46" s="10">
        <f>IF(K39&gt;K45,K39-K45,0)</f>
        <v>0</v>
      </c>
    </row>
    <row r="47" spans="1:11" x14ac:dyDescent="0.25">
      <c r="A47" s="207" t="s">
        <v>252</v>
      </c>
      <c r="B47" s="208"/>
      <c r="C47" s="208"/>
      <c r="D47" s="208"/>
      <c r="E47" s="208"/>
      <c r="F47" s="208"/>
      <c r="G47" s="208"/>
      <c r="H47" s="208"/>
      <c r="I47" s="4">
        <v>38</v>
      </c>
      <c r="J47" s="10">
        <f>IF(J45&gt;J39,J45-J39,0)</f>
        <v>0</v>
      </c>
      <c r="K47" s="10">
        <f>IF(K45&gt;K39,K45-K39,0)</f>
        <v>71373337</v>
      </c>
    </row>
    <row r="48" spans="1:11" x14ac:dyDescent="0.25">
      <c r="A48" s="201" t="s">
        <v>253</v>
      </c>
      <c r="B48" s="202"/>
      <c r="C48" s="202"/>
      <c r="D48" s="202"/>
      <c r="E48" s="202"/>
      <c r="F48" s="202"/>
      <c r="G48" s="202"/>
      <c r="H48" s="20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5">
      <c r="A49" s="201" t="s">
        <v>254</v>
      </c>
      <c r="B49" s="202"/>
      <c r="C49" s="202"/>
      <c r="D49" s="202"/>
      <c r="E49" s="202"/>
      <c r="F49" s="202"/>
      <c r="G49" s="202"/>
      <c r="H49" s="202"/>
      <c r="I49" s="4">
        <v>40</v>
      </c>
      <c r="J49" s="10">
        <f>IF(J21-J20+J34-J33+J47-J46&gt;0,J21-J20+J34-J33+J47-J46,0)</f>
        <v>66526056</v>
      </c>
      <c r="K49" s="10">
        <f>IF(K21-K20+K34-K33+K47-K46&gt;0,K21-K20+K34-K33+K47-K46,0)</f>
        <v>64208646</v>
      </c>
    </row>
    <row r="50" spans="1:11" x14ac:dyDescent="0.25">
      <c r="A50" s="201" t="s">
        <v>255</v>
      </c>
      <c r="B50" s="202"/>
      <c r="C50" s="202"/>
      <c r="D50" s="202"/>
      <c r="E50" s="202"/>
      <c r="F50" s="202"/>
      <c r="G50" s="202"/>
      <c r="H50" s="202"/>
      <c r="I50" s="4">
        <v>41</v>
      </c>
      <c r="J50" s="11">
        <v>136553033</v>
      </c>
      <c r="K50" s="11">
        <v>132013675</v>
      </c>
    </row>
    <row r="51" spans="1:11" x14ac:dyDescent="0.25">
      <c r="A51" s="201" t="s">
        <v>256</v>
      </c>
      <c r="B51" s="202"/>
      <c r="C51" s="202"/>
      <c r="D51" s="202"/>
      <c r="E51" s="202"/>
      <c r="F51" s="202"/>
      <c r="G51" s="202"/>
      <c r="H51" s="202"/>
      <c r="I51" s="4">
        <v>42</v>
      </c>
      <c r="J51" s="11">
        <v>0</v>
      </c>
      <c r="K51" s="11">
        <v>0</v>
      </c>
    </row>
    <row r="52" spans="1:11" x14ac:dyDescent="0.25">
      <c r="A52" s="201" t="s">
        <v>257</v>
      </c>
      <c r="B52" s="202"/>
      <c r="C52" s="202"/>
      <c r="D52" s="202"/>
      <c r="E52" s="202"/>
      <c r="F52" s="202"/>
      <c r="G52" s="202"/>
      <c r="H52" s="202"/>
      <c r="I52" s="4">
        <v>43</v>
      </c>
      <c r="J52" s="11">
        <v>66526056</v>
      </c>
      <c r="K52" s="11">
        <v>64208646</v>
      </c>
    </row>
    <row r="53" spans="1:11" x14ac:dyDescent="0.25">
      <c r="A53" s="204" t="s">
        <v>258</v>
      </c>
      <c r="B53" s="205"/>
      <c r="C53" s="205"/>
      <c r="D53" s="205"/>
      <c r="E53" s="205"/>
      <c r="F53" s="205"/>
      <c r="G53" s="205"/>
      <c r="H53" s="205"/>
      <c r="I53" s="7">
        <v>44</v>
      </c>
      <c r="J53" s="13">
        <f>J50+J51-J52</f>
        <v>70026977</v>
      </c>
      <c r="K53" s="13">
        <f>K50+K51-K52</f>
        <v>67805029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M14" sqref="M14"/>
    </sheetView>
  </sheetViews>
  <sheetFormatPr defaultColWidth="9.1796875" defaultRowHeight="12.5" x14ac:dyDescent="0.25"/>
  <cols>
    <col min="1" max="3" width="9.1796875" style="75"/>
    <col min="4" max="4" width="5.453125" style="75" customWidth="1"/>
    <col min="5" max="5" width="10.1796875" style="75" bestFit="1" customWidth="1"/>
    <col min="6" max="6" width="5.26953125" style="75" customWidth="1"/>
    <col min="7" max="7" width="11.453125" style="75" customWidth="1"/>
    <col min="8" max="8" width="1.453125" style="75" customWidth="1"/>
    <col min="9" max="9" width="6" style="75" customWidth="1"/>
    <col min="10" max="10" width="10.81640625" style="75" bestFit="1" customWidth="1"/>
    <col min="11" max="11" width="11" style="75" bestFit="1" customWidth="1"/>
    <col min="12" max="12" width="11.26953125" style="91" bestFit="1" customWidth="1"/>
    <col min="13" max="13" width="11.1796875" style="91" bestFit="1" customWidth="1"/>
    <col min="14" max="14" width="10.81640625" style="91" bestFit="1" customWidth="1"/>
    <col min="15" max="18" width="9.1796875" style="91"/>
    <col min="19" max="19" width="9.1796875" style="116"/>
    <col min="20" max="16384" width="9.1796875" style="75"/>
  </cols>
  <sheetData>
    <row r="1" spans="1:19" ht="15" customHeight="1" x14ac:dyDescent="0.25">
      <c r="A1" s="264" t="s">
        <v>259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117"/>
    </row>
    <row r="2" spans="1:19" ht="13" x14ac:dyDescent="0.25">
      <c r="A2" s="276" t="s">
        <v>308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118"/>
    </row>
    <row r="3" spans="1:19" ht="7.5" customHeight="1" x14ac:dyDescent="0.25">
      <c r="A3" s="73"/>
      <c r="B3" s="74"/>
      <c r="C3" s="90"/>
      <c r="D3" s="101"/>
      <c r="E3" s="102"/>
      <c r="F3" s="90"/>
      <c r="G3" s="102"/>
      <c r="H3" s="103"/>
      <c r="I3" s="74"/>
      <c r="J3" s="74"/>
      <c r="K3" s="74"/>
      <c r="L3" s="118"/>
    </row>
    <row r="4" spans="1:19" customFormat="1" ht="14.25" customHeight="1" x14ac:dyDescent="0.25">
      <c r="A4" s="221" t="s">
        <v>294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  <c r="L4" s="91"/>
      <c r="M4" s="91"/>
      <c r="N4" s="91"/>
      <c r="O4" s="91"/>
      <c r="P4" s="91"/>
      <c r="Q4" s="91"/>
      <c r="R4" s="91"/>
      <c r="S4" s="116"/>
    </row>
    <row r="5" spans="1:19" ht="31.5" customHeight="1" thickBot="1" x14ac:dyDescent="0.3">
      <c r="A5" s="274" t="s">
        <v>43</v>
      </c>
      <c r="B5" s="274"/>
      <c r="C5" s="274"/>
      <c r="D5" s="274"/>
      <c r="E5" s="274"/>
      <c r="F5" s="274"/>
      <c r="G5" s="274"/>
      <c r="H5" s="274"/>
      <c r="I5" s="76" t="s">
        <v>44</v>
      </c>
      <c r="J5" s="86" t="s">
        <v>151</v>
      </c>
      <c r="K5" s="86" t="s">
        <v>152</v>
      </c>
    </row>
    <row r="6" spans="1:19" x14ac:dyDescent="0.25">
      <c r="A6" s="275">
        <v>1</v>
      </c>
      <c r="B6" s="275"/>
      <c r="C6" s="275"/>
      <c r="D6" s="275"/>
      <c r="E6" s="275"/>
      <c r="F6" s="275"/>
      <c r="G6" s="275"/>
      <c r="H6" s="275"/>
      <c r="I6" s="77">
        <v>2</v>
      </c>
      <c r="J6" s="69" t="s">
        <v>3</v>
      </c>
      <c r="K6" s="69" t="s">
        <v>4</v>
      </c>
    </row>
    <row r="7" spans="1:19" x14ac:dyDescent="0.25">
      <c r="A7" s="266" t="s">
        <v>260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1566400660</v>
      </c>
      <c r="K7" s="9">
        <v>1566400660</v>
      </c>
    </row>
    <row r="8" spans="1:19" x14ac:dyDescent="0.25">
      <c r="A8" s="266" t="s">
        <v>261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182267472</v>
      </c>
      <c r="K8" s="11">
        <v>182267472</v>
      </c>
    </row>
    <row r="9" spans="1:19" x14ac:dyDescent="0.25">
      <c r="A9" s="266" t="s">
        <v>262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284908054</v>
      </c>
      <c r="K9" s="95">
        <v>321505252</v>
      </c>
    </row>
    <row r="10" spans="1:19" x14ac:dyDescent="0.25">
      <c r="A10" s="266" t="s">
        <v>263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2558087</v>
      </c>
      <c r="K10" s="11">
        <v>3696000</v>
      </c>
    </row>
    <row r="11" spans="1:19" x14ac:dyDescent="0.25">
      <c r="A11" s="266" t="s">
        <v>264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86437219</v>
      </c>
      <c r="K11" s="11">
        <v>103262107</v>
      </c>
    </row>
    <row r="12" spans="1:19" x14ac:dyDescent="0.25">
      <c r="A12" s="266" t="s">
        <v>265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5">
      <c r="A13" s="266" t="s">
        <v>266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5">
      <c r="A14" s="266" t="s">
        <v>267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5">
      <c r="A15" s="266" t="s">
        <v>268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5">
      <c r="A16" s="268" t="s">
        <v>269</v>
      </c>
      <c r="B16" s="269"/>
      <c r="C16" s="269"/>
      <c r="D16" s="269"/>
      <c r="E16" s="269"/>
      <c r="F16" s="269"/>
      <c r="G16" s="269"/>
      <c r="H16" s="269"/>
      <c r="I16" s="78">
        <v>10</v>
      </c>
      <c r="J16" s="10">
        <f>SUM(J7:J15)</f>
        <v>2122571492</v>
      </c>
      <c r="K16" s="10">
        <f>SUM(K7:K15)</f>
        <v>2177131491</v>
      </c>
    </row>
    <row r="17" spans="1:11" x14ac:dyDescent="0.25">
      <c r="A17" s="266" t="s">
        <v>270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5">
      <c r="A18" s="266" t="s">
        <v>271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5">
      <c r="A19" s="266" t="s">
        <v>272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5">
      <c r="A20" s="266" t="s">
        <v>273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5">
      <c r="A21" s="266" t="s">
        <v>274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5">
      <c r="A22" s="266" t="s">
        <v>275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46491955</v>
      </c>
      <c r="K22" s="11">
        <v>54559999</v>
      </c>
    </row>
    <row r="23" spans="1:11" x14ac:dyDescent="0.25">
      <c r="A23" s="268" t="s">
        <v>276</v>
      </c>
      <c r="B23" s="269"/>
      <c r="C23" s="269"/>
      <c r="D23" s="269"/>
      <c r="E23" s="269"/>
      <c r="F23" s="269"/>
      <c r="G23" s="269"/>
      <c r="H23" s="269"/>
      <c r="I23" s="78">
        <v>17</v>
      </c>
      <c r="J23" s="13">
        <f>SUM(J17:J22)</f>
        <v>46491955</v>
      </c>
      <c r="K23" s="13">
        <f>SUM(K17:K22)</f>
        <v>54559999</v>
      </c>
    </row>
    <row r="24" spans="1:11" x14ac:dyDescent="0.25">
      <c r="A24" s="270"/>
      <c r="B24" s="271"/>
      <c r="C24" s="271"/>
      <c r="D24" s="271"/>
      <c r="E24" s="271"/>
      <c r="F24" s="271"/>
      <c r="G24" s="271"/>
      <c r="H24" s="271"/>
      <c r="I24" s="272"/>
      <c r="J24" s="272"/>
      <c r="K24" s="273"/>
    </row>
    <row r="25" spans="1:11" x14ac:dyDescent="0.25">
      <c r="A25" s="279" t="s">
        <v>277</v>
      </c>
      <c r="B25" s="280"/>
      <c r="C25" s="280"/>
      <c r="D25" s="280"/>
      <c r="E25" s="280"/>
      <c r="F25" s="280"/>
      <c r="G25" s="280"/>
      <c r="H25" s="280"/>
      <c r="I25" s="79">
        <v>18</v>
      </c>
      <c r="J25" s="108">
        <v>0</v>
      </c>
      <c r="K25" s="108">
        <v>0</v>
      </c>
    </row>
    <row r="26" spans="1:11" ht="23.25" customHeight="1" x14ac:dyDescent="0.25">
      <c r="A26" s="281" t="s">
        <v>278</v>
      </c>
      <c r="B26" s="282"/>
      <c r="C26" s="282"/>
      <c r="D26" s="282"/>
      <c r="E26" s="282"/>
      <c r="F26" s="282"/>
      <c r="G26" s="282"/>
      <c r="H26" s="282"/>
      <c r="I26" s="80">
        <v>19</v>
      </c>
      <c r="J26" s="109">
        <v>0</v>
      </c>
      <c r="K26" s="109">
        <v>0</v>
      </c>
    </row>
    <row r="27" spans="1:11" ht="30" customHeight="1" x14ac:dyDescent="0.25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27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5" x14ac:dyDescent="0.25"/>
  <sheetData>
    <row r="1" spans="1:10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5" x14ac:dyDescent="0.35">
      <c r="A2" s="283" t="s">
        <v>293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5">
      <c r="A4" s="284" t="s">
        <v>304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5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.5" x14ac:dyDescent="0.35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2018-04-25T06:22:07Z</cp:lastPrinted>
  <dcterms:created xsi:type="dcterms:W3CDTF">2008-10-17T11:51:54Z</dcterms:created>
  <dcterms:modified xsi:type="dcterms:W3CDTF">2018-07-20T06:37:47Z</dcterms:modified>
</cp:coreProperties>
</file>