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Podravka\Računovodstvo\2016\09.2016\TFI\zadnje\"/>
    </mc:Choice>
  </mc:AlternateContent>
  <bookViews>
    <workbookView xWindow="14385" yWindow="-15" windowWidth="14430" windowHeight="12855"/>
  </bookViews>
  <sheets>
    <sheet name="General data" sheetId="15" r:id="rId1"/>
    <sheet name="Balance sheet" sheetId="23" r:id="rId2"/>
    <sheet name="P&amp;L account" sheetId="22" r:id="rId3"/>
    <sheet name="Cash flow" sheetId="20" r:id="rId4"/>
    <sheet name="ce" sheetId="17" r:id="rId5"/>
    <sheet name="Notes" sheetId="16" r:id="rId6"/>
  </sheets>
  <definedNames>
    <definedName name="_xlnm.Print_Area" localSheetId="1">'Balance sheet'!$A$1:$K$121</definedName>
    <definedName name="_xlnm.Print_Area" localSheetId="3">'Cash flow'!$A$1:$K$53</definedName>
    <definedName name="_xlnm.Print_Area" localSheetId="0">'General data'!$A$1:$I$65</definedName>
    <definedName name="_xlnm.Print_Area" localSheetId="5">Notes!$A$1:$J$47</definedName>
    <definedName name="_xlnm.Print_Area" localSheetId="2">'P&amp;L account'!$A$1:$M$72</definedName>
    <definedName name="_xlnm.Print_Titles" localSheetId="1">'Balance sheet'!$4:$6</definedName>
  </definedNames>
  <calcPr calcId="152511"/>
</workbook>
</file>

<file path=xl/calcChain.xml><?xml version="1.0" encoding="utf-8"?>
<calcChain xmlns="http://schemas.openxmlformats.org/spreadsheetml/2006/main">
  <c r="K39" i="20" l="1"/>
  <c r="J39" i="20"/>
  <c r="K17" i="23" l="1"/>
  <c r="J17" i="23"/>
  <c r="J14" i="20" l="1"/>
  <c r="K14" i="20"/>
  <c r="K120" i="23" l="1"/>
  <c r="J120" i="23"/>
  <c r="K101" i="23"/>
  <c r="J101" i="23"/>
  <c r="K91" i="23"/>
  <c r="J91" i="23"/>
  <c r="K87" i="23"/>
  <c r="J87" i="23"/>
  <c r="K83" i="23"/>
  <c r="J83" i="23"/>
  <c r="K80" i="23"/>
  <c r="J80" i="23"/>
  <c r="K73" i="23"/>
  <c r="J73" i="23"/>
  <c r="K57" i="23"/>
  <c r="J57" i="23"/>
  <c r="K50" i="23"/>
  <c r="J50" i="23"/>
  <c r="K42" i="23"/>
  <c r="J42" i="23"/>
  <c r="K36" i="23"/>
  <c r="J36" i="23"/>
  <c r="K27" i="23"/>
  <c r="J27" i="23"/>
  <c r="K10" i="23"/>
  <c r="J10" i="23"/>
  <c r="K70" i="23" l="1"/>
  <c r="K115" i="23" s="1"/>
  <c r="J70" i="23"/>
  <c r="J115" i="23" s="1"/>
  <c r="J41" i="23"/>
  <c r="K41" i="23"/>
  <c r="J9" i="23"/>
  <c r="K9" i="23"/>
  <c r="J67" i="23" l="1"/>
  <c r="K67" i="23"/>
  <c r="K23" i="17"/>
  <c r="K16" i="17"/>
  <c r="J45" i="20"/>
  <c r="K45" i="20"/>
  <c r="K32" i="20"/>
  <c r="J32" i="20"/>
  <c r="K28" i="20"/>
  <c r="J28" i="20"/>
  <c r="K19" i="20"/>
  <c r="J19" i="20"/>
  <c r="M34" i="22"/>
  <c r="L34" i="22"/>
  <c r="K34" i="22"/>
  <c r="J34" i="22"/>
  <c r="M28" i="22"/>
  <c r="L28" i="22"/>
  <c r="K28" i="22"/>
  <c r="J28" i="22"/>
  <c r="M23" i="22"/>
  <c r="L23" i="22"/>
  <c r="K23" i="22"/>
  <c r="J23" i="22"/>
  <c r="M17" i="22"/>
  <c r="L17" i="22"/>
  <c r="K17" i="22"/>
  <c r="J17" i="22"/>
  <c r="M13" i="22"/>
  <c r="L13" i="22"/>
  <c r="K13" i="22"/>
  <c r="J13" i="22"/>
  <c r="M8" i="22"/>
  <c r="L8" i="22"/>
  <c r="K8" i="22"/>
  <c r="K43" i="22" s="1"/>
  <c r="J8" i="22"/>
  <c r="M58" i="22"/>
  <c r="M67" i="22" s="1"/>
  <c r="L58" i="22"/>
  <c r="L67" i="22" s="1"/>
  <c r="K58" i="22"/>
  <c r="K67" i="22" s="1"/>
  <c r="J58" i="22"/>
  <c r="J67" i="22" s="1"/>
  <c r="J16" i="17"/>
  <c r="J23" i="17"/>
  <c r="L11" i="22" l="1"/>
  <c r="L44" i="22" s="1"/>
  <c r="M11" i="22"/>
  <c r="M44" i="22" s="1"/>
  <c r="J47" i="20"/>
  <c r="M43" i="22"/>
  <c r="L43" i="22"/>
  <c r="K21" i="20"/>
  <c r="J11" i="22"/>
  <c r="J44" i="22" s="1"/>
  <c r="K34" i="20"/>
  <c r="K20" i="20"/>
  <c r="K33" i="20"/>
  <c r="J34" i="20"/>
  <c r="J43" i="22"/>
  <c r="J46" i="20"/>
  <c r="K46" i="20"/>
  <c r="K47" i="20"/>
  <c r="J33" i="20"/>
  <c r="J20" i="20"/>
  <c r="K11" i="22"/>
  <c r="K44" i="22" s="1"/>
  <c r="K46" i="22" s="1"/>
  <c r="J21" i="20"/>
  <c r="L45" i="22" l="1"/>
  <c r="L49" i="22" s="1"/>
  <c r="L57" i="22" s="1"/>
  <c r="L68" i="22" s="1"/>
  <c r="M45" i="22"/>
  <c r="M49" i="22" s="1"/>
  <c r="M57" i="22" s="1"/>
  <c r="M68" i="22" s="1"/>
  <c r="L46" i="22"/>
  <c r="M46" i="22"/>
  <c r="L47" i="22"/>
  <c r="M47" i="22"/>
  <c r="K49" i="20"/>
  <c r="K45" i="22"/>
  <c r="K49" i="22" s="1"/>
  <c r="J47" i="22"/>
  <c r="J45" i="22"/>
  <c r="J49" i="22" s="1"/>
  <c r="J46" i="22"/>
  <c r="K53" i="20"/>
  <c r="K48" i="20"/>
  <c r="J49" i="20"/>
  <c r="K47" i="22"/>
  <c r="J48" i="20"/>
  <c r="L51" i="22" l="1"/>
  <c r="L50" i="22"/>
  <c r="M50" i="22"/>
  <c r="M51" i="22"/>
  <c r="J50" i="22"/>
  <c r="J57" i="22"/>
  <c r="J68" i="22" s="1"/>
  <c r="K51" i="22"/>
  <c r="K57" i="22"/>
  <c r="K68" i="22" s="1"/>
  <c r="K50" i="22"/>
  <c r="J51" i="22"/>
  <c r="J53" i="20"/>
</calcChain>
</file>

<file path=xl/sharedStrings.xml><?xml version="1.0" encoding="utf-8"?>
<sst xmlns="http://schemas.openxmlformats.org/spreadsheetml/2006/main" count="340" uniqueCount="309">
  <si>
    <t xml:space="preserve">   3. Goodwill</t>
  </si>
  <si>
    <t/>
  </si>
  <si>
    <t>M.P.</t>
  </si>
  <si>
    <t>3</t>
  </si>
  <si>
    <t>4</t>
  </si>
  <si>
    <t>03454088</t>
  </si>
  <si>
    <t>010006549</t>
  </si>
  <si>
    <t>18928523252</t>
  </si>
  <si>
    <t>PODRAVKA prehrambena industrija d.d., KOPRIVNICA</t>
  </si>
  <si>
    <t>KOPRIVNICA</t>
  </si>
  <si>
    <t>ANTE STARČEVIĆA 32</t>
  </si>
  <si>
    <t>podravka@podravka.hr</t>
  </si>
  <si>
    <t>www.podravka.com</t>
  </si>
  <si>
    <t>KOPRIVNIČKO-KRIŽEVAČKA</t>
  </si>
  <si>
    <t>1039</t>
  </si>
  <si>
    <t>Appendix 1</t>
  </si>
  <si>
    <t>Reporting period:</t>
  </si>
  <si>
    <t>Registration number (MB)</t>
  </si>
  <si>
    <t>Identification number of subject (MBS)</t>
  </si>
  <si>
    <t>Personal identification number (OIB)</t>
  </si>
  <si>
    <t>Issueer company:</t>
  </si>
  <si>
    <t>Postal code and place</t>
  </si>
  <si>
    <t>Street and number</t>
  </si>
  <si>
    <t xml:space="preserve"> E-mail address:</t>
  </si>
  <si>
    <t>Internet adress:</t>
  </si>
  <si>
    <t>Code and name of comune/town</t>
  </si>
  <si>
    <t>Code and  county name</t>
  </si>
  <si>
    <t>Consolidated statement</t>
  </si>
  <si>
    <t>Number of employees</t>
  </si>
  <si>
    <t>(at quarter end)</t>
  </si>
  <si>
    <t xml:space="preserve"> NKD/NWC code:</t>
  </si>
  <si>
    <t xml:space="preserve"> Subsidiaries subject to consolidation (according to IFRS):</t>
  </si>
  <si>
    <t>Registration number:</t>
  </si>
  <si>
    <t>Book keeping service:</t>
  </si>
  <si>
    <t>Contact person:</t>
  </si>
  <si>
    <t>Phone number:</t>
  </si>
  <si>
    <t>(authorised person for representation)</t>
  </si>
  <si>
    <t>Fascimile:</t>
  </si>
  <si>
    <t>E-mail address:</t>
  </si>
  <si>
    <t>Surname and name</t>
  </si>
  <si>
    <t xml:space="preserve">Disclosure documents: </t>
  </si>
  <si>
    <t>(signed by authorised person for representation)</t>
  </si>
  <si>
    <t>BALANCE SHEET</t>
  </si>
  <si>
    <t>Item</t>
  </si>
  <si>
    <t>AOP
code</t>
  </si>
  <si>
    <t>Last year (net)</t>
  </si>
  <si>
    <t>Current year
(net)</t>
  </si>
  <si>
    <t xml:space="preserve">A)  RECEIVABLES FOR SUBSCRIBED BUT  NOT PAID-IN  CAPITAL </t>
  </si>
  <si>
    <t>ASSETS</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</si>
  <si>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</si>
  <si>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</si>
  <si>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</si>
  <si>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</si>
  <si>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</si>
  <si>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</si>
  <si>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</si>
  <si>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</si>
  <si>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</si>
  <si>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</si>
  <si>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</si>
  <si>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</si>
  <si>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</si>
  <si>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</si>
  <si>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</si>
  <si>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</si>
  <si>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</si>
  <si>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</si>
  <si>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</si>
  <si>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</si>
  <si>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</si>
  <si>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</si>
  <si>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</si>
  <si>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</si>
  <si>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</si>
  <si>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</si>
  <si>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</si>
  <si>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</si>
  <si>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</si>
  <si>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</si>
  <si>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</si>
  <si>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</si>
  <si>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</si>
  <si>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</si>
  <si>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</si>
  <si>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</si>
  <si>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</si>
  <si>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</si>
  <si>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</si>
  <si>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</si>
  <si>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</si>
  <si>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</si>
  <si>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</si>
  <si>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</si>
  <si>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</si>
  <si>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</si>
  <si>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</si>
  <si>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</si>
  <si>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</si>
  <si>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</si>
  <si>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</si>
  <si>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</si>
  <si>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</si>
  <si>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</si>
  <si>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</si>
  <si>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</si>
  <si>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</si>
  <si>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LIABILITIES AND CAPITAL</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</si>
  <si>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</si>
  <si>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</si>
  <si>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</si>
  <si>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</si>
  <si>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</si>
  <si>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</si>
  <si>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</si>
  <si>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</si>
  <si>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</si>
  <si>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</si>
  <si>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</si>
  <si>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</si>
  <si>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</si>
  <si>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</si>
  <si>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</si>
  <si>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</si>
  <si>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</si>
  <si>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</si>
  <si>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</si>
  <si>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</si>
  <si>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</si>
  <si>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</si>
  <si>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</si>
  <si>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</si>
  <si>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</si>
  <si>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</si>
  <si>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</si>
  <si>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</si>
  <si>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</si>
  <si>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</si>
  <si>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</si>
  <si>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</si>
  <si>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</si>
  <si>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</si>
  <si>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</si>
  <si>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</si>
  <si>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</si>
  <si>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</si>
  <si>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</si>
  <si>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</si>
  <si>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 xml:space="preserve">APPENDIX to balance sheet(to be filled in by entrepreneur that prepares consolidated annual financial report) </t>
  </si>
  <si>
    <t>CAPITAL AND RESERVES</t>
  </si>
  <si>
    <t xml:space="preserve">1. Attributed to equity holders of parent company </t>
  </si>
  <si>
    <t>2. Attributed to minority interest</t>
  </si>
  <si>
    <t>Last year</t>
  </si>
  <si>
    <t>Current year</t>
  </si>
  <si>
    <t>I. OPERATING REVENUE (112+113)</t>
  </si>
  <si>
    <t xml:space="preserve">   1. Sales revenue</t>
  </si>
  <si>
    <t xml:space="preserve">   2. Other operating revenues</t>
  </si>
  <si>
    <t>II. OPERATING EXPENSES (115+116+120+124+125+126+129+130)</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</si>
  <si>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</si>
  <si>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</si>
  <si>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</si>
  <si>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</si>
  <si>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</si>
  <si>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</si>
  <si>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</si>
  <si>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</si>
  <si>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</si>
  <si>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</si>
  <si>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</si>
  <si>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</si>
  <si>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</si>
  <si>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</si>
  <si>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</si>
  <si>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</si>
  <si>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</si>
  <si>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</si>
  <si>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</si>
  <si>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</si>
  <si>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</si>
  <si>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</si>
  <si>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</si>
  <si>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</si>
  <si>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</si>
  <si>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</si>
  <si>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</si>
  <si>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</si>
  <si>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</si>
  <si>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</si>
  <si>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</si>
  <si>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</si>
  <si>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</si>
  <si>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</si>
  <si>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</si>
  <si>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</si>
  <si>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</si>
  <si>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</si>
  <si>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</si>
  <si>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</si>
  <si>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</si>
  <si>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</si>
  <si>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</si>
  <si>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</si>
  <si>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</si>
  <si>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</si>
  <si>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</si>
  <si>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</si>
  <si>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</si>
  <si>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</si>
  <si>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</si>
  <si>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</si>
  <si>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</si>
  <si>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</si>
  <si>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</si>
  <si>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</si>
  <si>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</si>
  <si>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</si>
  <si>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</si>
  <si>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</si>
  <si>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</si>
  <si>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</si>
  <si>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</si>
  <si>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</si>
  <si>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</si>
  <si>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</si>
  <si>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</si>
  <si>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</si>
  <si>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(007-012)</t>
  </si>
  <si>
    <t>A2) NET DECREASE IN IN CASH FLOW FROM OPERATING ACTIVITIES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</si>
  <si>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</si>
  <si>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</si>
  <si>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</si>
  <si>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</si>
  <si>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</si>
  <si>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</si>
  <si>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</si>
  <si>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</si>
  <si>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</si>
  <si>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</si>
  <si>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</si>
  <si>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</si>
  <si>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</si>
  <si>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</si>
  <si>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</si>
  <si>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</si>
  <si>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</si>
  <si>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</si>
  <si>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</si>
  <si>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</si>
  <si>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</si>
  <si>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</si>
  <si>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</si>
  <si>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</si>
  <si>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(030-036)</t>
  </si>
  <si>
    <t>C2) NET DECREASE  IN CASH FLOW FROM FINANCIAL ACTIVITIES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</si>
  <si>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</si>
  <si>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</si>
  <si>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</si>
  <si>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</si>
  <si>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</si>
  <si>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</si>
  <si>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</si>
  <si>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</si>
  <si>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</si>
  <si>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</si>
  <si>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</si>
  <si>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</si>
  <si>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</si>
  <si>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</si>
  <si>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</si>
  <si>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</si>
  <si>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</si>
  <si>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</si>
  <si>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</si>
  <si>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</si>
  <si>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</si>
  <si>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</si>
  <si>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</si>
  <si>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</si>
  <si>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</si>
  <si>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</si>
  <si>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to</t>
  </si>
  <si>
    <t>Mršić Zvonimir</t>
  </si>
  <si>
    <t>3. Statement of responsible persons for preparation of financial statements</t>
  </si>
  <si>
    <t>Quarterly financial report of entrepreneur  - TFI-POD</t>
  </si>
  <si>
    <t>Headquarters</t>
  </si>
  <si>
    <t>1. Financial statements (balance sheet, profit and loss account, cash flow statement, statement of changes in</t>
  </si>
  <si>
    <t xml:space="preserve">    1. Changes in value of work in progress and  finished products
         i and finished products  </t>
  </si>
  <si>
    <t>Last Year</t>
  </si>
  <si>
    <t xml:space="preserve">     1. Interest income, foreign exchange gains, dividends and similar income from related parties</t>
  </si>
  <si>
    <t xml:space="preserve">2. Interim management Report </t>
  </si>
  <si>
    <t xml:space="preserve"> shareholders' equity and notes to the financial statements)</t>
  </si>
  <si>
    <t>PROFIT AND LOSS ACCOUNT</t>
  </si>
  <si>
    <t>Quarterly</t>
  </si>
  <si>
    <t>Cumulative</t>
  </si>
  <si>
    <t>048 220 562</t>
  </si>
  <si>
    <t>Notes:</t>
  </si>
  <si>
    <t>Obligator: Podravka prehrambena industrija d.d., Koprivnica</t>
  </si>
  <si>
    <t>NO</t>
  </si>
  <si>
    <t xml:space="preserve">    1. Interest expenses, foreign exchange losses, dividends and similar expenses from related parties</t>
  </si>
  <si>
    <t>1.1.2016.</t>
  </si>
  <si>
    <t>Laljek Senka</t>
  </si>
  <si>
    <t>048 653 203</t>
  </si>
  <si>
    <t>senka.laljek@podravka.hr</t>
  </si>
  <si>
    <t xml:space="preserve">     2. Interest income, foreign exchange gains, dividends and similar income from non - related parties  and other entities</t>
  </si>
  <si>
    <t xml:space="preserve">    2. Interest expenses, foreign exchange losses, dividends and similar expenses from non - related parties and other entities</t>
  </si>
  <si>
    <t>30.9.2016.</t>
  </si>
  <si>
    <t>3541</t>
  </si>
  <si>
    <t>as at 30.09.2016.</t>
  </si>
  <si>
    <t>for the period 1.1.2016. to 30.09.2016.</t>
  </si>
  <si>
    <t>During 2016 the company changed its accounting policy for revenue recognition to which sales is stated in amounts that are additionally reduced by contracted cost of marketing and sales promotion with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</si>
</sst>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4" x14ac:knownFonts="1">
    <font>
      <sz val="10"/>
      <name val="Arial"/>
      <charset val="238"/>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sz val="12"/>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b/>
      <sz val="9"/>
      <color indexed="8"/>
      <name val="Arial"/>
      <family val="2"/>
      <charset val="238"/>
    </font>
    <font>
      <sz val="9"/>
      <color indexed="8"/>
      <name val="Arial"/>
      <family val="2"/>
      <charset val="238"/>
    </font>
  </fonts>
  <fills count="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0"/>
        <bgColor indexed="64"/>
      </patternFill>
    </fill>
    <fill>
      <patternFill patternType="lightGray">
        <fgColor indexed="22"/>
        <bgColor theme="0"/>
      </patternFill>
    </fill>
  </fills>
  <borders count="4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bottom style="medium">
        <color indexed="22"/>
      </bottom>
      <diagonal/>
    </border>
    <border>
      <left style="thin">
        <color indexed="64"/>
      </left>
      <right style="thin">
        <color indexed="64"/>
      </right>
      <top/>
      <bottom/>
      <diagonal/>
    </border>
    <border>
      <left style="thin">
        <color indexed="64"/>
      </left>
      <right style="thin">
        <color indexed="64"/>
      </right>
      <top style="medium">
        <color indexed="22"/>
      </top>
      <bottom style="medium">
        <color indexed="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medium">
        <color indexed="22"/>
      </bottom>
      <diagonal/>
    </border>
    <border>
      <left/>
      <right/>
      <top style="medium">
        <color indexed="22"/>
      </top>
      <bottom style="medium">
        <color indexed="22"/>
      </bottom>
      <diagonal/>
    </border>
    <border>
      <left/>
      <right style="thin">
        <color indexed="64"/>
      </right>
      <top style="medium">
        <color indexed="22"/>
      </top>
      <bottom style="medium">
        <color indexed="22"/>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s>
  <cellStyleXfs count="6">
    <xf numFmtId="0" fontId="0" fillId="0" borderId="0"/>
    <xf numFmtId="0" fontId="6" fillId="0" borderId="0" applyNumberFormat="0" applyFill="0" applyBorder="0" applyAlignment="0" applyProtection="0">
      <alignment vertical="top"/>
      <protection locked="0"/>
    </xf>
    <xf numFmtId="0" fontId="11" fillId="0" borderId="0">
      <alignment vertical="top"/>
    </xf>
    <xf numFmtId="0" fontId="11" fillId="0" borderId="0">
      <alignment vertical="top"/>
    </xf>
    <xf numFmtId="0" fontId="7" fillId="0" borderId="0"/>
    <xf numFmtId="0" fontId="11" fillId="0" borderId="0">
      <alignment vertical="top"/>
    </xf>
  </cellStyleXfs>
  <cellXfs count="287">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164" fontId="4" fillId="0" borderId="1"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3" fontId="2" fillId="0" borderId="5" xfId="0" applyNumberFormat="1" applyFont="1" applyFill="1" applyBorder="1" applyAlignment="1" applyProtection="1">
      <alignment vertical="center"/>
      <protection locked="0"/>
    </xf>
    <xf numFmtId="3" fontId="2" fillId="0" borderId="6" xfId="0" applyNumberFormat="1" applyFont="1" applyFill="1" applyBorder="1" applyAlignment="1" applyProtection="1">
      <alignment vertical="center"/>
      <protection locked="0"/>
    </xf>
    <xf numFmtId="3" fontId="2" fillId="2" borderId="1" xfId="0" applyNumberFormat="1" applyFont="1" applyFill="1" applyBorder="1" applyAlignment="1" applyProtection="1">
      <alignment vertical="center"/>
      <protection hidden="1"/>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3" fontId="2" fillId="2" borderId="4" xfId="0" applyNumberFormat="1" applyFont="1" applyFill="1" applyBorder="1" applyAlignment="1" applyProtection="1">
      <alignment vertical="center"/>
      <protection hidden="1"/>
    </xf>
    <xf numFmtId="3" fontId="2" fillId="2" borderId="6" xfId="0" applyNumberFormat="1" applyFont="1" applyFill="1" applyBorder="1" applyAlignment="1" applyProtection="1">
      <alignment vertical="center"/>
      <protection hidden="1"/>
    </xf>
    <xf numFmtId="164" fontId="4" fillId="0" borderId="6" xfId="0" applyNumberFormat="1" applyFont="1" applyFill="1" applyBorder="1" applyAlignment="1">
      <alignment horizontal="center" vertical="center"/>
    </xf>
    <xf numFmtId="0" fontId="7" fillId="0" borderId="0" xfId="3" applyFont="1" applyAlignment="1"/>
    <xf numFmtId="0" fontId="1" fillId="0" borderId="0" xfId="3" applyFont="1" applyAlignment="1"/>
    <xf numFmtId="14" fontId="4" fillId="2" borderId="7" xfId="3" applyNumberFormat="1" applyFont="1" applyFill="1" applyBorder="1" applyAlignment="1" applyProtection="1">
      <alignment horizontal="center" vertical="center"/>
      <protection locked="0" hidden="1"/>
    </xf>
    <xf numFmtId="0" fontId="7" fillId="0" borderId="8" xfId="3" applyFont="1" applyFill="1" applyBorder="1" applyAlignment="1" applyProtection="1">
      <alignment horizontal="center" vertical="center"/>
      <protection locked="0" hidden="1"/>
    </xf>
    <xf numFmtId="0" fontId="5" fillId="0" borderId="0" xfId="3" applyFont="1" applyFill="1" applyBorder="1" applyAlignment="1" applyProtection="1">
      <alignment horizontal="left" vertical="center" wrapText="1"/>
      <protection hidden="1"/>
    </xf>
    <xf numFmtId="0" fontId="5" fillId="0" borderId="0" xfId="3" applyFont="1" applyFill="1" applyBorder="1" applyAlignment="1" applyProtection="1">
      <alignment vertical="center"/>
      <protection hidden="1"/>
    </xf>
    <xf numFmtId="0" fontId="5" fillId="0" borderId="0" xfId="3" applyFont="1" applyFill="1" applyBorder="1" applyAlignment="1" applyProtection="1">
      <alignment horizontal="center" vertical="center" wrapText="1"/>
      <protection hidden="1"/>
    </xf>
    <xf numFmtId="0" fontId="7" fillId="0" borderId="0" xfId="3" applyFont="1" applyBorder="1" applyAlignment="1" applyProtection="1">
      <alignment horizontal="left" vertical="center" wrapText="1"/>
      <protection hidden="1"/>
    </xf>
    <xf numFmtId="0" fontId="7" fillId="0" borderId="0" xfId="3" applyFont="1" applyBorder="1" applyAlignment="1" applyProtection="1">
      <protection hidden="1"/>
    </xf>
    <xf numFmtId="0" fontId="7" fillId="0" borderId="0" xfId="3" applyFont="1" applyAlignment="1" applyProtection="1">
      <protection hidden="1"/>
    </xf>
    <xf numFmtId="0" fontId="14" fillId="0" borderId="0" xfId="3" applyFont="1" applyBorder="1" applyAlignment="1" applyProtection="1">
      <alignment horizontal="right" vertical="center" wrapText="1"/>
      <protection hidden="1"/>
    </xf>
    <xf numFmtId="0" fontId="14" fillId="0" borderId="0" xfId="3" applyFont="1" applyAlignment="1" applyProtection="1">
      <alignment horizontal="right"/>
      <protection hidden="1"/>
    </xf>
    <xf numFmtId="0" fontId="14" fillId="0" borderId="0" xfId="3" applyNumberFormat="1" applyFont="1" applyFill="1" applyBorder="1" applyAlignment="1" applyProtection="1">
      <alignment horizontal="right" vertical="center" shrinkToFit="1"/>
      <protection locked="0" hidden="1"/>
    </xf>
    <xf numFmtId="0" fontId="14" fillId="0" borderId="0" xfId="3" applyFont="1" applyFill="1" applyBorder="1" applyAlignment="1" applyProtection="1">
      <alignment horizontal="left" vertical="center"/>
      <protection hidden="1"/>
    </xf>
    <xf numFmtId="0" fontId="7" fillId="0" borderId="0" xfId="3" applyFont="1" applyFill="1" applyBorder="1" applyAlignment="1" applyProtection="1">
      <protection hidden="1"/>
    </xf>
    <xf numFmtId="0" fontId="7" fillId="0" borderId="0" xfId="3" applyFont="1" applyAlignment="1" applyProtection="1">
      <alignment horizontal="right" vertical="center"/>
      <protection hidden="1"/>
    </xf>
    <xf numFmtId="0" fontId="7" fillId="0" borderId="0" xfId="3" applyFont="1" applyAlignment="1" applyProtection="1">
      <alignment wrapText="1"/>
      <protection hidden="1"/>
    </xf>
    <xf numFmtId="0" fontId="7" fillId="0" borderId="0" xfId="3" applyFont="1" applyAlignment="1" applyProtection="1">
      <alignment horizontal="right"/>
      <protection hidden="1"/>
    </xf>
    <xf numFmtId="0" fontId="7" fillId="0" borderId="0" xfId="3" applyFont="1" applyAlignment="1" applyProtection="1">
      <alignment horizontal="right" wrapText="1"/>
      <protection hidden="1"/>
    </xf>
    <xf numFmtId="0" fontId="7" fillId="0" borderId="0" xfId="3" applyFont="1" applyBorder="1" applyAlignment="1" applyProtection="1">
      <alignment horizontal="left"/>
      <protection hidden="1"/>
    </xf>
    <xf numFmtId="0" fontId="7" fillId="0" borderId="0" xfId="3" applyFont="1" applyBorder="1" applyAlignment="1" applyProtection="1">
      <alignment vertical="top"/>
      <protection hidden="1"/>
    </xf>
    <xf numFmtId="1" fontId="4" fillId="2" borderId="9" xfId="3" applyNumberFormat="1" applyFont="1" applyFill="1" applyBorder="1" applyAlignment="1" applyProtection="1">
      <alignment horizontal="center" vertical="center"/>
      <protection locked="0" hidden="1"/>
    </xf>
    <xf numFmtId="0" fontId="7" fillId="0" borderId="0" xfId="3" applyFont="1" applyBorder="1" applyAlignment="1" applyProtection="1">
      <alignment horizontal="right"/>
      <protection hidden="1"/>
    </xf>
    <xf numFmtId="0" fontId="4" fillId="0" borderId="0" xfId="3" applyFont="1" applyFill="1" applyBorder="1" applyAlignment="1" applyProtection="1">
      <alignment horizontal="right" vertical="center"/>
      <protection locked="0" hidden="1"/>
    </xf>
    <xf numFmtId="0" fontId="5" fillId="0" borderId="0" xfId="3" applyFont="1" applyBorder="1" applyAlignment="1" applyProtection="1">
      <protection hidden="1"/>
    </xf>
    <xf numFmtId="0" fontId="4" fillId="2" borderId="9" xfId="3" applyFont="1" applyFill="1" applyBorder="1" applyAlignment="1" applyProtection="1">
      <alignment horizontal="center" vertical="center"/>
      <protection locked="0" hidden="1"/>
    </xf>
    <xf numFmtId="0" fontId="4" fillId="0" borderId="0" xfId="3" applyFont="1" applyBorder="1" applyAlignment="1" applyProtection="1">
      <alignment vertical="top"/>
      <protection hidden="1"/>
    </xf>
    <xf numFmtId="0" fontId="5" fillId="0" borderId="0" xfId="3" applyFont="1" applyAlignment="1" applyProtection="1">
      <protection hidden="1"/>
    </xf>
    <xf numFmtId="49" fontId="4" fillId="2" borderId="9" xfId="3" applyNumberFormat="1" applyFont="1" applyFill="1" applyBorder="1" applyAlignment="1" applyProtection="1">
      <alignment horizontal="right" vertical="center"/>
      <protection locked="0" hidden="1"/>
    </xf>
    <xf numFmtId="0" fontId="7" fillId="0" borderId="0" xfId="3" applyFont="1" applyBorder="1" applyAlignment="1" applyProtection="1">
      <alignment horizontal="left" vertical="top" wrapText="1"/>
      <protection hidden="1"/>
    </xf>
    <xf numFmtId="0" fontId="7" fillId="0" borderId="0" xfId="3" applyFont="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Alignment="1" applyProtection="1">
      <alignment horizontal="left" vertical="top" indent="2"/>
      <protection hidden="1"/>
    </xf>
    <xf numFmtId="0" fontId="7" fillId="0" borderId="0" xfId="3" applyFont="1" applyAlignment="1" applyProtection="1">
      <alignment horizontal="left" vertical="top" wrapText="1" indent="2"/>
      <protection hidden="1"/>
    </xf>
    <xf numFmtId="0" fontId="7" fillId="0" borderId="0" xfId="3" applyFont="1" applyBorder="1" applyAlignment="1" applyProtection="1">
      <alignment horizontal="right" vertical="top"/>
      <protection hidden="1"/>
    </xf>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0" xfId="3" applyFont="1" applyBorder="1" applyAlignment="1" applyProtection="1">
      <alignment horizontal="left" vertical="top"/>
      <protection hidden="1"/>
    </xf>
    <xf numFmtId="0" fontId="7" fillId="0" borderId="10" xfId="3" applyFont="1" applyBorder="1" applyAlignment="1" applyProtection="1">
      <protection hidden="1"/>
    </xf>
    <xf numFmtId="0" fontId="7" fillId="0" borderId="0" xfId="3" applyFont="1" applyAlignment="1" applyProtection="1">
      <alignment vertical="top"/>
      <protection hidden="1"/>
    </xf>
    <xf numFmtId="0" fontId="7" fillId="0" borderId="0" xfId="3" applyFont="1" applyAlignment="1" applyProtection="1">
      <alignment horizontal="left"/>
      <protection hidden="1"/>
    </xf>
    <xf numFmtId="0" fontId="7" fillId="0" borderId="0" xfId="3" applyFont="1" applyBorder="1" applyAlignment="1" applyProtection="1">
      <alignment vertical="center"/>
      <protection hidden="1"/>
    </xf>
    <xf numFmtId="0" fontId="7" fillId="0" borderId="0" xfId="3" applyFont="1" applyFill="1" applyBorder="1" applyAlignment="1" applyProtection="1">
      <alignment vertical="center"/>
      <protection hidden="1"/>
    </xf>
    <xf numFmtId="0" fontId="4" fillId="0" borderId="0" xfId="3" applyFont="1" applyAlignment="1" applyProtection="1">
      <alignment vertical="center"/>
      <protection hidden="1"/>
    </xf>
    <xf numFmtId="0" fontId="7" fillId="0" borderId="11" xfId="3" applyFont="1" applyBorder="1" applyAlignment="1" applyProtection="1">
      <protection hidden="1"/>
    </xf>
    <xf numFmtId="0" fontId="7" fillId="0" borderId="11" xfId="3" applyFont="1" applyBorder="1" applyAlignment="1"/>
    <xf numFmtId="0" fontId="7" fillId="0" borderId="0" xfId="3" applyFont="1" applyFill="1" applyBorder="1" applyAlignment="1" applyProtection="1">
      <alignment horizontal="right" vertical="top" wrapText="1"/>
      <protection hidden="1"/>
    </xf>
    <xf numFmtId="0" fontId="8" fillId="3" borderId="12"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protection hidden="1"/>
    </xf>
    <xf numFmtId="0" fontId="4"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xf>
    <xf numFmtId="49" fontId="8" fillId="3" borderId="14" xfId="0" applyNumberFormat="1" applyFont="1" applyFill="1" applyBorder="1" applyAlignment="1">
      <alignment horizontal="center" vertical="center" wrapText="1"/>
    </xf>
    <xf numFmtId="0" fontId="11" fillId="0" borderId="0" xfId="5">
      <alignment vertical="top"/>
    </xf>
    <xf numFmtId="0" fontId="11" fillId="0" borderId="0" xfId="5" applyAlignment="1"/>
    <xf numFmtId="0" fontId="17" fillId="0" borderId="0" xfId="5" applyFont="1" applyAlignment="1"/>
    <xf numFmtId="0" fontId="18"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xf numFmtId="0" fontId="20" fillId="3" borderId="15" xfId="0" applyFont="1" applyFill="1" applyBorder="1" applyAlignment="1">
      <alignment horizontal="center" vertical="center" wrapText="1"/>
    </xf>
    <xf numFmtId="49" fontId="21" fillId="3" borderId="14" xfId="0" applyNumberFormat="1" applyFont="1" applyFill="1" applyBorder="1" applyAlignment="1">
      <alignment horizontal="center" vertical="center"/>
    </xf>
    <xf numFmtId="164" fontId="20" fillId="0" borderId="1" xfId="0" applyNumberFormat="1" applyFont="1" applyFill="1" applyBorder="1" applyAlignment="1">
      <alignment horizontal="center" vertical="center"/>
    </xf>
    <xf numFmtId="164" fontId="20" fillId="0" borderId="6" xfId="0" applyNumberFormat="1" applyFont="1" applyFill="1" applyBorder="1" applyAlignment="1">
      <alignment horizontal="center" vertical="center"/>
    </xf>
    <xf numFmtId="164" fontId="20" fillId="0" borderId="4" xfId="0" applyNumberFormat="1" applyFont="1" applyFill="1" applyBorder="1" applyAlignment="1">
      <alignment horizontal="center" vertical="center"/>
    </xf>
    <xf numFmtId="0" fontId="15" fillId="0" borderId="0" xfId="2" applyFont="1" applyBorder="1" applyAlignment="1" applyProtection="1">
      <alignment vertical="center"/>
      <protection hidden="1"/>
    </xf>
    <xf numFmtId="3" fontId="1" fillId="0" borderId="0" xfId="0" applyNumberFormat="1" applyFont="1"/>
    <xf numFmtId="3" fontId="0" fillId="0" borderId="0" xfId="0" applyNumberFormat="1"/>
    <xf numFmtId="0" fontId="15" fillId="0" borderId="0" xfId="3" applyFont="1" applyFill="1" applyBorder="1" applyAlignment="1" applyProtection="1">
      <alignment vertical="center"/>
      <protection hidden="1"/>
    </xf>
    <xf numFmtId="0" fontId="15" fillId="0" borderId="0" xfId="3" applyFont="1" applyFill="1" applyBorder="1" applyAlignment="1" applyProtection="1">
      <protection hidden="1"/>
    </xf>
    <xf numFmtId="0" fontId="11" fillId="0" borderId="0" xfId="3" applyFill="1" applyAlignment="1"/>
    <xf numFmtId="0" fontId="8" fillId="3" borderId="15" xfId="0" applyFont="1" applyFill="1" applyBorder="1" applyAlignment="1">
      <alignment horizontal="center" vertical="center" wrapText="1"/>
    </xf>
    <xf numFmtId="0" fontId="4" fillId="0" borderId="0" xfId="3" applyFont="1" applyFill="1" applyBorder="1" applyAlignment="1" applyProtection="1">
      <alignment horizontal="center" vertical="center"/>
      <protection hidden="1"/>
    </xf>
    <xf numFmtId="0" fontId="15" fillId="0" borderId="0" xfId="3" applyFont="1" applyFill="1" applyAlignment="1" applyProtection="1">
      <protection hidden="1"/>
    </xf>
    <xf numFmtId="0" fontId="5" fillId="0" borderId="0" xfId="3" applyFont="1" applyAlignment="1" applyProtection="1">
      <alignment horizontal="left"/>
      <protection hidden="1"/>
    </xf>
    <xf numFmtId="0" fontId="9" fillId="0" borderId="0" xfId="5" applyFont="1" applyFill="1" applyBorder="1" applyAlignment="1" applyProtection="1">
      <alignment horizontal="center" vertical="center"/>
      <protection hidden="1"/>
    </xf>
    <xf numFmtId="3" fontId="2" fillId="0" borderId="0" xfId="0" applyNumberFormat="1" applyFont="1"/>
    <xf numFmtId="0" fontId="4" fillId="3" borderId="16"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protection hidden="1"/>
    </xf>
    <xf numFmtId="0" fontId="8" fillId="3" borderId="17" xfId="0" applyFont="1" applyFill="1" applyBorder="1" applyAlignment="1" applyProtection="1">
      <alignment horizontal="center" vertical="center"/>
      <protection hidden="1"/>
    </xf>
    <xf numFmtId="3" fontId="2" fillId="7" borderId="1"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16" fillId="0" borderId="0" xfId="0" applyFont="1" applyBorder="1" applyAlignment="1">
      <alignment horizontal="center" vertical="top" wrapText="1"/>
    </xf>
    <xf numFmtId="0" fontId="19" fillId="0" borderId="0" xfId="5" applyFont="1" applyFill="1" applyBorder="1" applyAlignment="1" applyProtection="1">
      <alignment horizontal="center" vertical="center"/>
      <protection hidden="1"/>
    </xf>
    <xf numFmtId="14" fontId="19" fillId="0" borderId="0" xfId="5" applyNumberFormat="1" applyFont="1" applyFill="1" applyBorder="1" applyAlignment="1" applyProtection="1">
      <alignment horizontal="center" vertical="center"/>
      <protection locked="0" hidden="1"/>
    </xf>
    <xf numFmtId="0" fontId="1" fillId="0" borderId="0" xfId="5" applyFont="1" applyFill="1" applyBorder="1" applyAlignment="1">
      <alignment vertical="center"/>
    </xf>
    <xf numFmtId="0" fontId="7" fillId="0" borderId="0" xfId="3" applyFont="1" applyFill="1" applyBorder="1" applyAlignment="1"/>
    <xf numFmtId="49" fontId="4" fillId="0" borderId="0" xfId="3" applyNumberFormat="1" applyFont="1" applyFill="1" applyBorder="1" applyAlignment="1" applyProtection="1">
      <alignment horizontal="center" vertical="center"/>
      <protection locked="0" hidden="1"/>
    </xf>
    <xf numFmtId="0" fontId="15" fillId="7" borderId="0" xfId="3" applyFont="1" applyFill="1" applyBorder="1" applyAlignment="1" applyProtection="1">
      <protection hidden="1"/>
    </xf>
    <xf numFmtId="0" fontId="11" fillId="7" borderId="0" xfId="3" applyFill="1" applyAlignment="1"/>
    <xf numFmtId="3" fontId="2" fillId="7" borderId="6" xfId="0" applyNumberFormat="1" applyFont="1" applyFill="1" applyBorder="1" applyAlignment="1" applyProtection="1">
      <alignment vertical="center"/>
      <protection locked="0"/>
    </xf>
    <xf numFmtId="3" fontId="2" fillId="8" borderId="4" xfId="0" applyNumberFormat="1" applyFont="1" applyFill="1" applyBorder="1" applyAlignment="1" applyProtection="1">
      <alignment vertical="center"/>
      <protection hidden="1"/>
    </xf>
    <xf numFmtId="0" fontId="1" fillId="0" borderId="0" xfId="0" applyFont="1" applyBorder="1" applyAlignment="1">
      <alignment horizontal="center" wrapText="1"/>
    </xf>
    <xf numFmtId="0" fontId="1" fillId="0" borderId="0" xfId="0" applyFont="1" applyBorder="1" applyAlignment="1" applyProtection="1">
      <alignment horizontal="center" vertical="top" wrapText="1"/>
      <protection hidden="1"/>
    </xf>
    <xf numFmtId="0" fontId="1" fillId="0" borderId="19" xfId="0" applyFont="1" applyBorder="1"/>
    <xf numFmtId="0" fontId="1" fillId="0" borderId="18" xfId="0" applyFont="1" applyBorder="1" applyAlignment="1">
      <alignment vertical="center"/>
    </xf>
    <xf numFmtId="0" fontId="8" fillId="3" borderId="14"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2" fillId="0" borderId="0" xfId="0" applyFont="1"/>
    <xf numFmtId="3" fontId="2" fillId="0" borderId="0" xfId="5" applyNumberFormat="1" applyFont="1" applyAlignment="1">
      <alignment wrapText="1"/>
    </xf>
    <xf numFmtId="3" fontId="2" fillId="0" borderId="0" xfId="5" applyNumberFormat="1" applyFont="1" applyBorder="1" applyAlignment="1">
      <alignment wrapText="1"/>
    </xf>
    <xf numFmtId="0" fontId="9" fillId="0" borderId="0" xfId="0" applyFont="1" applyFill="1" applyBorder="1" applyAlignment="1" applyProtection="1">
      <alignment horizontal="center" vertical="top" wrapText="1"/>
      <protection hidden="1"/>
    </xf>
    <xf numFmtId="0" fontId="8" fillId="3" borderId="14"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3" fontId="2" fillId="0" borderId="0" xfId="0" applyNumberFormat="1" applyFont="1" applyFill="1" applyBorder="1" applyAlignment="1">
      <alignment vertical="center"/>
    </xf>
    <xf numFmtId="3" fontId="2" fillId="0" borderId="47" xfId="0" applyNumberFormat="1" applyFont="1" applyFill="1" applyBorder="1" applyAlignment="1" applyProtection="1">
      <alignment vertical="center"/>
      <protection locked="0"/>
    </xf>
    <xf numFmtId="3" fontId="2" fillId="0" borderId="1" xfId="0" applyNumberFormat="1" applyFont="1" applyBorder="1"/>
    <xf numFmtId="3" fontId="2" fillId="0" borderId="16" xfId="0" applyNumberFormat="1" applyFont="1" applyBorder="1"/>
    <xf numFmtId="0" fontId="23" fillId="0" borderId="0" xfId="2" applyFont="1" applyBorder="1" applyAlignment="1" applyProtection="1">
      <alignment vertical="center"/>
      <protection hidden="1"/>
    </xf>
    <xf numFmtId="3" fontId="2" fillId="0" borderId="16" xfId="0" applyNumberFormat="1" applyFont="1" applyFill="1" applyBorder="1"/>
    <xf numFmtId="3" fontId="2" fillId="0" borderId="1" xfId="0" applyNumberFormat="1" applyFont="1" applyFill="1" applyBorder="1"/>
    <xf numFmtId="0" fontId="7" fillId="0" borderId="0" xfId="3" applyFont="1" applyAlignment="1" applyProtection="1">
      <alignment horizontal="right" vertical="center"/>
      <protection hidden="1"/>
    </xf>
    <xf numFmtId="0" fontId="7" fillId="0" borderId="20" xfId="3" applyFont="1" applyBorder="1" applyAlignment="1" applyProtection="1">
      <alignment horizontal="right"/>
      <protection hidden="1"/>
    </xf>
    <xf numFmtId="0" fontId="4" fillId="2" borderId="21" xfId="3" applyFont="1" applyFill="1" applyBorder="1" applyAlignment="1" applyProtection="1">
      <alignment horizontal="left" vertical="center"/>
      <protection locked="0" hidden="1"/>
    </xf>
    <xf numFmtId="0" fontId="7" fillId="0" borderId="22" xfId="3" applyFont="1" applyBorder="1" applyAlignment="1">
      <alignment horizontal="left" vertical="center"/>
    </xf>
    <xf numFmtId="0" fontId="7" fillId="0" borderId="23" xfId="3" applyFont="1" applyBorder="1" applyAlignment="1">
      <alignment horizontal="left" vertical="center"/>
    </xf>
    <xf numFmtId="0" fontId="7" fillId="0" borderId="0" xfId="3" applyFont="1" applyBorder="1" applyAlignment="1" applyProtection="1">
      <alignment horizontal="right" vertical="center" wrapText="1"/>
      <protection hidden="1"/>
    </xf>
    <xf numFmtId="0" fontId="7" fillId="0" borderId="0" xfId="3" applyFont="1" applyBorder="1" applyAlignment="1" applyProtection="1">
      <alignment horizontal="right" wrapText="1"/>
      <protection hidden="1"/>
    </xf>
    <xf numFmtId="0" fontId="7" fillId="0" borderId="0" xfId="3" applyFont="1" applyAlignment="1" applyProtection="1">
      <alignment horizontal="right" wrapText="1"/>
      <protection hidden="1"/>
    </xf>
    <xf numFmtId="49" fontId="4" fillId="2" borderId="21" xfId="3" applyNumberFormat="1" applyFont="1" applyFill="1" applyBorder="1" applyAlignment="1" applyProtection="1">
      <alignment horizontal="center" vertical="center"/>
      <protection locked="0" hidden="1"/>
    </xf>
    <xf numFmtId="49" fontId="4" fillId="0" borderId="23" xfId="3" applyNumberFormat="1" applyFont="1" applyBorder="1" applyAlignment="1" applyProtection="1">
      <alignment horizontal="center" vertical="center"/>
      <protection locked="0" hidden="1"/>
    </xf>
    <xf numFmtId="0" fontId="4" fillId="0" borderId="0" xfId="3" applyFont="1" applyFill="1" applyBorder="1" applyAlignment="1" applyProtection="1">
      <alignment horizontal="left" vertical="center" wrapText="1"/>
      <protection hidden="1"/>
    </xf>
    <xf numFmtId="0" fontId="4" fillId="0" borderId="20" xfId="3" applyFont="1" applyFill="1" applyBorder="1" applyAlignment="1" applyProtection="1">
      <alignment horizontal="left" vertical="center" wrapText="1"/>
      <protection hidden="1"/>
    </xf>
    <xf numFmtId="0" fontId="13" fillId="0" borderId="0" xfId="3" applyFont="1" applyBorder="1" applyAlignment="1" applyProtection="1">
      <alignment horizontal="center" vertical="center" wrapText="1"/>
      <protection hidden="1"/>
    </xf>
    <xf numFmtId="0" fontId="7" fillId="0" borderId="0" xfId="3" applyFont="1" applyAlignment="1" applyProtection="1">
      <alignment wrapText="1"/>
      <protection hidden="1"/>
    </xf>
    <xf numFmtId="0" fontId="5" fillId="0" borderId="0" xfId="3" applyFont="1" applyBorder="1" applyAlignment="1" applyProtection="1">
      <alignment horizontal="right" vertical="center" wrapText="1"/>
      <protection hidden="1"/>
    </xf>
    <xf numFmtId="0" fontId="5" fillId="0" borderId="20" xfId="3" applyFont="1" applyBorder="1" applyAlignment="1" applyProtection="1">
      <alignment horizontal="right" wrapText="1"/>
      <protection hidden="1"/>
    </xf>
    <xf numFmtId="1" fontId="4" fillId="2" borderId="21" xfId="3" applyNumberFormat="1" applyFont="1" applyFill="1" applyBorder="1" applyAlignment="1" applyProtection="1">
      <alignment horizontal="center" vertical="center"/>
      <protection locked="0" hidden="1"/>
    </xf>
    <xf numFmtId="1" fontId="4" fillId="2" borderId="23" xfId="3" applyNumberFormat="1" applyFont="1" applyFill="1" applyBorder="1" applyAlignment="1" applyProtection="1">
      <alignment horizontal="center" vertical="center"/>
      <protection locked="0" hidden="1"/>
    </xf>
    <xf numFmtId="0" fontId="6" fillId="2" borderId="21" xfId="1" applyFill="1" applyBorder="1" applyAlignment="1" applyProtection="1">
      <protection locked="0" hidden="1"/>
    </xf>
    <xf numFmtId="0" fontId="4" fillId="0" borderId="22" xfId="3" applyFont="1" applyBorder="1" applyAlignment="1" applyProtection="1">
      <protection locked="0" hidden="1"/>
    </xf>
    <xf numFmtId="0" fontId="4" fillId="0" borderId="23" xfId="3" applyFont="1" applyBorder="1" applyAlignment="1" applyProtection="1">
      <protection locked="0" hidden="1"/>
    </xf>
    <xf numFmtId="0" fontId="4" fillId="2" borderId="21" xfId="3" applyFont="1" applyFill="1" applyBorder="1" applyAlignment="1" applyProtection="1">
      <alignment horizontal="right" vertical="center"/>
      <protection locked="0" hidden="1"/>
    </xf>
    <xf numFmtId="0" fontId="7" fillId="0" borderId="22" xfId="3" applyFont="1" applyBorder="1" applyAlignment="1"/>
    <xf numFmtId="0" fontId="7" fillId="0" borderId="23" xfId="3" applyFont="1" applyBorder="1" applyAlignment="1"/>
    <xf numFmtId="0" fontId="7" fillId="0" borderId="22" xfId="3" applyFont="1" applyBorder="1" applyAlignment="1">
      <alignment horizontal="left"/>
    </xf>
    <xf numFmtId="0" fontId="7" fillId="0" borderId="23" xfId="3" applyFont="1" applyBorder="1" applyAlignment="1">
      <alignment horizontal="left"/>
    </xf>
    <xf numFmtId="0" fontId="7" fillId="0" borderId="8" xfId="3" applyFont="1" applyBorder="1" applyAlignment="1" applyProtection="1">
      <alignment horizontal="right" vertical="center"/>
      <protection hidden="1"/>
    </xf>
    <xf numFmtId="0" fontId="7" fillId="0" borderId="0" xfId="3" applyFont="1" applyBorder="1" applyAlignment="1" applyProtection="1">
      <alignment horizontal="right"/>
      <protection hidden="1"/>
    </xf>
    <xf numFmtId="0" fontId="5" fillId="0" borderId="0" xfId="3" applyFont="1" applyAlignment="1" applyProtection="1">
      <alignment horizontal="center" vertical="center"/>
      <protection hidden="1"/>
    </xf>
    <xf numFmtId="0" fontId="5" fillId="0" borderId="0" xfId="3" applyFont="1" applyAlignment="1">
      <alignment horizontal="center" vertical="center"/>
    </xf>
    <xf numFmtId="0" fontId="5" fillId="0" borderId="0" xfId="3" applyFont="1" applyAlignment="1">
      <alignment horizontal="center"/>
    </xf>
    <xf numFmtId="0" fontId="7" fillId="7" borderId="0" xfId="3" applyFont="1" applyFill="1" applyAlignment="1">
      <alignment horizontal="center" vertical="center"/>
    </xf>
    <xf numFmtId="0" fontId="7" fillId="7" borderId="0" xfId="3" applyFont="1" applyFill="1" applyAlignment="1">
      <alignment vertical="center"/>
    </xf>
    <xf numFmtId="0" fontId="7" fillId="0" borderId="0" xfId="3" applyFont="1" applyAlignment="1" applyProtection="1">
      <alignment horizontal="right" vertical="center" wrapText="1"/>
      <protection hidden="1"/>
    </xf>
    <xf numFmtId="0" fontId="7" fillId="0" borderId="20" xfId="3" applyFont="1" applyBorder="1" applyAlignment="1" applyProtection="1">
      <alignment horizontal="right" wrapText="1"/>
      <protection hidden="1"/>
    </xf>
    <xf numFmtId="49" fontId="4" fillId="2" borderId="21" xfId="3" applyNumberFormat="1" applyFont="1" applyFill="1" applyBorder="1" applyAlignment="1" applyProtection="1">
      <alignment horizontal="left" vertical="center"/>
      <protection locked="0" hidden="1"/>
    </xf>
    <xf numFmtId="49" fontId="4" fillId="0" borderId="22" xfId="3" applyNumberFormat="1" applyFont="1" applyBorder="1" applyAlignment="1" applyProtection="1">
      <alignment horizontal="left" vertical="center"/>
      <protection locked="0" hidden="1"/>
    </xf>
    <xf numFmtId="49" fontId="4" fillId="0" borderId="23" xfId="3" applyNumberFormat="1" applyFont="1" applyBorder="1" applyAlignment="1" applyProtection="1">
      <alignment horizontal="left" vertical="center"/>
      <protection locked="0" hidden="1"/>
    </xf>
    <xf numFmtId="0" fontId="4" fillId="2" borderId="22" xfId="3" applyFont="1" applyFill="1" applyBorder="1" applyAlignment="1" applyProtection="1">
      <alignment horizontal="right" vertical="center"/>
      <protection locked="0" hidden="1"/>
    </xf>
    <xf numFmtId="0" fontId="4" fillId="2" borderId="23" xfId="3" applyFont="1" applyFill="1" applyBorder="1" applyAlignment="1" applyProtection="1">
      <alignment horizontal="right" vertical="center"/>
      <protection locked="0" hidden="1"/>
    </xf>
    <xf numFmtId="0" fontId="12" fillId="0" borderId="0" xfId="3" applyFont="1" applyAlignment="1"/>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10" xfId="3" applyFont="1" applyBorder="1" applyAlignment="1" applyProtection="1">
      <alignment horizontal="center"/>
      <protection hidden="1"/>
    </xf>
    <xf numFmtId="0" fontId="4" fillId="0" borderId="22" xfId="3" applyFont="1" applyBorder="1" applyAlignment="1" applyProtection="1">
      <alignment horizontal="left" vertical="center"/>
      <protection locked="0" hidden="1"/>
    </xf>
    <xf numFmtId="0" fontId="7" fillId="0" borderId="0" xfId="3" applyFont="1" applyAlignment="1">
      <alignment horizontal="center"/>
    </xf>
    <xf numFmtId="49" fontId="4" fillId="2" borderId="23" xfId="3" applyNumberFormat="1" applyFont="1" applyFill="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Fill="1" applyBorder="1" applyAlignment="1" applyProtection="1">
      <alignment horizontal="center" vertical="top"/>
      <protection hidden="1"/>
    </xf>
    <xf numFmtId="0" fontId="7" fillId="0" borderId="0" xfId="3" applyFont="1" applyFill="1" applyBorder="1" applyAlignment="1" applyProtection="1">
      <alignment horizontal="center"/>
      <protection hidden="1"/>
    </xf>
    <xf numFmtId="49" fontId="6" fillId="2" borderId="21" xfId="1" applyNumberFormat="1" applyFill="1" applyBorder="1" applyAlignment="1" applyProtection="1">
      <alignment horizontal="left" vertical="center"/>
      <protection locked="0" hidden="1"/>
    </xf>
    <xf numFmtId="0" fontId="22" fillId="0" borderId="0" xfId="3" applyFont="1" applyFill="1" applyAlignment="1" applyProtection="1">
      <alignment horizontal="left"/>
      <protection hidden="1"/>
    </xf>
    <xf numFmtId="0" fontId="9" fillId="0" borderId="0" xfId="3" applyFont="1" applyFill="1" applyAlignment="1"/>
    <xf numFmtId="0" fontId="7" fillId="0" borderId="0" xfId="3" applyFont="1" applyBorder="1" applyAlignment="1" applyProtection="1">
      <alignment vertical="center"/>
      <protection hidden="1"/>
    </xf>
    <xf numFmtId="0" fontId="7" fillId="0" borderId="24" xfId="3" applyFont="1" applyBorder="1" applyAlignment="1" applyProtection="1">
      <alignment horizontal="center" vertical="top"/>
      <protection hidden="1"/>
    </xf>
    <xf numFmtId="0" fontId="7" fillId="0" borderId="24" xfId="3" applyFont="1" applyBorder="1" applyAlignment="1">
      <alignment horizontal="center"/>
    </xf>
    <xf numFmtId="0" fontId="7" fillId="0" borderId="24" xfId="3" applyFont="1" applyBorder="1" applyAlignment="1"/>
    <xf numFmtId="0" fontId="4" fillId="0" borderId="3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2" borderId="30" xfId="0" applyFont="1" applyFill="1" applyBorder="1" applyAlignment="1" applyProtection="1">
      <alignment vertical="center" wrapText="1"/>
      <protection hidden="1"/>
    </xf>
    <xf numFmtId="0" fontId="9" fillId="2" borderId="31" xfId="0" applyFont="1" applyFill="1" applyBorder="1" applyAlignment="1" applyProtection="1">
      <alignment vertical="center" wrapText="1"/>
      <protection hidden="1"/>
    </xf>
    <xf numFmtId="0" fontId="9" fillId="2" borderId="32" xfId="0" applyFont="1" applyFill="1" applyBorder="1" applyAlignment="1" applyProtection="1">
      <alignment vertical="center" wrapText="1"/>
      <protection hidden="1"/>
    </xf>
    <xf numFmtId="0" fontId="4" fillId="3" borderId="13" xfId="0" applyFont="1" applyFill="1" applyBorder="1" applyAlignment="1" applyProtection="1">
      <alignment horizontal="center" vertical="center" wrapText="1"/>
      <protection hidden="1"/>
    </xf>
    <xf numFmtId="0" fontId="4" fillId="3" borderId="37" xfId="0" applyFont="1" applyFill="1" applyBorder="1" applyAlignment="1" applyProtection="1">
      <alignment horizontal="center" vertical="center" wrapText="1"/>
      <protection hidden="1"/>
    </xf>
    <xf numFmtId="0" fontId="4" fillId="3" borderId="38"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0" fontId="4" fillId="4" borderId="21"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1" fillId="4" borderId="31" xfId="0" applyFont="1" applyFill="1" applyBorder="1" applyAlignment="1">
      <alignment vertical="center"/>
    </xf>
    <xf numFmtId="0" fontId="1" fillId="4" borderId="32" xfId="0" applyFont="1" applyFill="1" applyBorder="1" applyAlignment="1">
      <alignment vertical="center"/>
    </xf>
    <xf numFmtId="0" fontId="5" fillId="0" borderId="5" xfId="0" applyFont="1" applyFill="1" applyBorder="1" applyAlignment="1">
      <alignment horizontal="left" vertical="center" wrapText="1" indent="1"/>
    </xf>
    <xf numFmtId="0" fontId="5" fillId="0" borderId="25" xfId="0" applyFont="1" applyFill="1" applyBorder="1" applyAlignment="1">
      <alignment horizontal="left" vertical="center" wrapText="1" indent="1"/>
    </xf>
    <xf numFmtId="0" fontId="5" fillId="0" borderId="26" xfId="0" applyFont="1" applyFill="1" applyBorder="1" applyAlignment="1">
      <alignment horizontal="left" vertical="center" wrapText="1" indent="1"/>
    </xf>
    <xf numFmtId="0" fontId="10" fillId="0" borderId="0" xfId="0" applyFont="1" applyFill="1" applyBorder="1" applyAlignment="1">
      <alignment vertical="center" wrapText="1"/>
    </xf>
    <xf numFmtId="0" fontId="10" fillId="0" borderId="0" xfId="0" applyFont="1" applyAlignment="1">
      <alignment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0" borderId="18" xfId="0" applyFont="1" applyBorder="1" applyAlignment="1">
      <alignment vertical="center"/>
    </xf>
    <xf numFmtId="0" fontId="1" fillId="0" borderId="19" xfId="0" applyFont="1" applyBorder="1" applyAlignment="1">
      <alignment vertical="center"/>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9" fillId="5" borderId="30" xfId="0" applyFont="1" applyFill="1" applyBorder="1" applyAlignment="1" applyProtection="1">
      <alignment horizontal="left" vertical="center" wrapText="1"/>
      <protection hidden="1"/>
    </xf>
    <xf numFmtId="0" fontId="9" fillId="5" borderId="31" xfId="0" applyFont="1" applyFill="1" applyBorder="1" applyAlignment="1" applyProtection="1">
      <alignment horizontal="left" vertical="center" wrapText="1"/>
      <protection hidden="1"/>
    </xf>
    <xf numFmtId="0" fontId="9" fillId="5" borderId="32" xfId="0" applyFont="1" applyFill="1" applyBorder="1" applyAlignment="1" applyProtection="1">
      <alignment horizontal="left" vertical="center" wrapText="1"/>
      <protection hidden="1"/>
    </xf>
    <xf numFmtId="0" fontId="4"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38" xfId="0" applyFont="1" applyFill="1" applyBorder="1" applyAlignment="1" applyProtection="1">
      <alignment horizontal="center" vertical="center" wrapText="1"/>
      <protection hidden="1"/>
    </xf>
    <xf numFmtId="0" fontId="4" fillId="3" borderId="39" xfId="0" applyFont="1" applyFill="1" applyBorder="1" applyAlignment="1" applyProtection="1">
      <alignment horizontal="center" vertical="center" wrapText="1"/>
      <protection hidden="1"/>
    </xf>
    <xf numFmtId="0" fontId="4" fillId="3" borderId="40" xfId="0" applyFont="1" applyFill="1" applyBorder="1" applyAlignment="1" applyProtection="1">
      <alignment horizontal="center" vertical="center" wrapText="1"/>
      <protection hidden="1"/>
    </xf>
    <xf numFmtId="0" fontId="4" fillId="3" borderId="41" xfId="0" applyFont="1" applyFill="1" applyBorder="1" applyAlignment="1" applyProtection="1">
      <alignment horizontal="center" vertical="center" wrapText="1"/>
      <protection hidden="1"/>
    </xf>
    <xf numFmtId="0" fontId="5" fillId="0" borderId="27" xfId="0" applyFont="1" applyFill="1" applyBorder="1" applyAlignment="1">
      <alignment horizontal="left" vertical="center" wrapText="1" indent="1"/>
    </xf>
    <xf numFmtId="0" fontId="5" fillId="0" borderId="28" xfId="0" applyFont="1" applyFill="1" applyBorder="1" applyAlignment="1">
      <alignment horizontal="left" vertical="center" wrapText="1" indent="1"/>
    </xf>
    <xf numFmtId="0" fontId="5" fillId="0" borderId="29" xfId="0" applyFont="1" applyFill="1" applyBorder="1" applyAlignment="1">
      <alignment horizontal="left" vertical="center" wrapText="1" indent="1"/>
    </xf>
    <xf numFmtId="0" fontId="4" fillId="4" borderId="32" xfId="0" applyFont="1" applyFill="1" applyBorder="1" applyAlignment="1">
      <alignment horizontal="left" vertical="center" wrapText="1"/>
    </xf>
    <xf numFmtId="0" fontId="4" fillId="0" borderId="5"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26" xfId="0" applyFont="1" applyFill="1" applyBorder="1" applyAlignment="1">
      <alignment horizontal="left" vertical="center" wrapText="1" inden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4" xfId="0" applyFont="1" applyFill="1" applyBorder="1" applyAlignment="1">
      <alignment horizontal="left" vertical="center" wrapText="1" indent="1"/>
    </xf>
    <xf numFmtId="0" fontId="4" fillId="0" borderId="35" xfId="0" applyFont="1" applyFill="1" applyBorder="1" applyAlignment="1">
      <alignment horizontal="left" vertical="center" wrapText="1" indent="1"/>
    </xf>
    <xf numFmtId="0" fontId="4" fillId="0" borderId="36" xfId="0" applyFont="1" applyFill="1" applyBorder="1" applyAlignment="1">
      <alignment horizontal="left" vertical="center" wrapText="1" indent="1"/>
    </xf>
    <xf numFmtId="0" fontId="4" fillId="4" borderId="4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16" fillId="6" borderId="31" xfId="0" applyFont="1" applyFill="1" applyBorder="1" applyAlignment="1">
      <alignment vertical="center" wrapText="1"/>
    </xf>
    <xf numFmtId="0" fontId="16" fillId="6" borderId="32" xfId="0" applyFont="1" applyFill="1" applyBorder="1" applyAlignment="1">
      <alignment vertical="center" wrapText="1"/>
    </xf>
    <xf numFmtId="0" fontId="4" fillId="3"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8" fillId="3" borderId="14"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Border="1" applyAlignment="1">
      <alignment vertical="center" wrapText="1"/>
    </xf>
    <xf numFmtId="0" fontId="7" fillId="0" borderId="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2"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20" fillId="0" borderId="30"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20" fillId="3" borderId="15" xfId="0" applyFont="1" applyFill="1" applyBorder="1" applyAlignment="1">
      <alignment horizontal="center" vertical="center" wrapText="1"/>
    </xf>
    <xf numFmtId="49" fontId="21" fillId="3" borderId="14" xfId="0" applyNumberFormat="1" applyFont="1" applyFill="1" applyBorder="1" applyAlignment="1">
      <alignment horizontal="center" vertical="center" wrapText="1"/>
    </xf>
    <xf numFmtId="0" fontId="9" fillId="0" borderId="0" xfId="5" applyFont="1" applyFill="1" applyBorder="1" applyAlignment="1" applyProtection="1">
      <alignment horizontal="center" vertical="center"/>
      <protection hidden="1"/>
    </xf>
    <xf numFmtId="0" fontId="12" fillId="0" borderId="0" xfId="5" applyFont="1" applyAlignment="1"/>
    <xf numFmtId="0" fontId="1" fillId="0" borderId="0" xfId="5" applyFont="1" applyBorder="1" applyAlignment="1">
      <alignment horizontal="justify" vertical="top" wrapText="1"/>
    </xf>
    <xf numFmtId="0" fontId="11" fillId="0" borderId="0" xfId="5" applyAlignment="1"/>
  </cellXfs>
  <cellStyles count="6">
    <cellStyle name="Hyperlink" xfId="1" builtinId="8"/>
    <cellStyle name="Normal" xfId="0" builtinId="0"/>
    <cellStyle name="Normal_TFI-KI" xfId="2"/>
    <cellStyle name="Normal_TFI-POD" xfId="3"/>
    <cellStyle name="Obično_Knjiga2" xfId="4"/>
    <cellStyle name="Style 1" xfId="5"/>
  </cellStyles>
  <dxfs count="5">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raga.celiscak@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65"/>
  <sheetViews>
    <sheetView showGridLines="0" tabSelected="1" zoomScale="120" zoomScaleNormal="120" zoomScaleSheetLayoutView="100" workbookViewId="0">
      <selection activeCell="N25" sqref="N25"/>
    </sheetView>
  </sheetViews>
  <sheetFormatPr defaultRowHeight="12.75" x14ac:dyDescent="0.2"/>
  <cols>
    <col min="1" max="1" width="9.140625" style="17"/>
    <col min="2" max="2" width="20.5703125" style="17" customWidth="1"/>
    <col min="3" max="3" width="9.5703125" style="17" customWidth="1"/>
    <col min="4" max="4" width="9.42578125" style="17" customWidth="1"/>
    <col min="5" max="5" width="11.85546875" style="17" customWidth="1"/>
    <col min="6" max="6" width="8.42578125" style="17" customWidth="1"/>
    <col min="7" max="7" width="8.7109375" style="17" customWidth="1"/>
    <col min="8" max="8" width="18.28515625" style="17" customWidth="1"/>
    <col min="9" max="9" width="13.140625" style="17" customWidth="1"/>
    <col min="10" max="16384" width="9.140625" style="17"/>
  </cols>
  <sheetData>
    <row r="1" spans="1:12" ht="15.75" x14ac:dyDescent="0.25">
      <c r="A1" s="171" t="s">
        <v>15</v>
      </c>
      <c r="B1" s="171"/>
      <c r="C1" s="171"/>
      <c r="D1" s="16"/>
      <c r="E1" s="16"/>
      <c r="F1" s="16"/>
      <c r="G1" s="16"/>
      <c r="H1" s="16"/>
      <c r="I1" s="16"/>
      <c r="J1" s="16"/>
      <c r="K1" s="16"/>
      <c r="L1" s="16"/>
    </row>
    <row r="2" spans="1:12" x14ac:dyDescent="0.2">
      <c r="A2" s="141" t="s">
        <v>16</v>
      </c>
      <c r="B2" s="141"/>
      <c r="C2" s="141"/>
      <c r="D2" s="142"/>
      <c r="E2" s="18" t="s">
        <v>298</v>
      </c>
      <c r="F2" s="19"/>
      <c r="G2" s="88" t="s">
        <v>279</v>
      </c>
      <c r="H2" s="18" t="s">
        <v>304</v>
      </c>
      <c r="I2" s="20"/>
      <c r="J2" s="16"/>
      <c r="K2" s="16"/>
      <c r="L2" s="16"/>
    </row>
    <row r="3" spans="1:12" x14ac:dyDescent="0.2">
      <c r="A3" s="21"/>
      <c r="B3" s="21"/>
      <c r="C3" s="21"/>
      <c r="D3" s="21"/>
      <c r="E3" s="22"/>
      <c r="F3" s="22"/>
      <c r="G3" s="21"/>
      <c r="H3" s="21"/>
      <c r="I3" s="23"/>
      <c r="J3" s="16"/>
      <c r="K3" s="16"/>
      <c r="L3" s="16"/>
    </row>
    <row r="4" spans="1:12" ht="15" x14ac:dyDescent="0.2">
      <c r="A4" s="143" t="s">
        <v>282</v>
      </c>
      <c r="B4" s="143"/>
      <c r="C4" s="143"/>
      <c r="D4" s="143"/>
      <c r="E4" s="143"/>
      <c r="F4" s="143"/>
      <c r="G4" s="143"/>
      <c r="H4" s="143"/>
      <c r="I4" s="143"/>
      <c r="J4" s="16"/>
      <c r="K4" s="16"/>
      <c r="L4" s="16"/>
    </row>
    <row r="5" spans="1:12" x14ac:dyDescent="0.2">
      <c r="A5" s="24"/>
      <c r="B5" s="24"/>
      <c r="C5" s="24"/>
      <c r="D5" s="25"/>
      <c r="E5" s="26"/>
      <c r="F5" s="27"/>
      <c r="G5" s="28"/>
      <c r="H5" s="29"/>
      <c r="I5" s="30"/>
      <c r="J5" s="16"/>
      <c r="K5" s="16"/>
      <c r="L5" s="16"/>
    </row>
    <row r="6" spans="1:12" x14ac:dyDescent="0.2">
      <c r="A6" s="131" t="s">
        <v>17</v>
      </c>
      <c r="B6" s="132"/>
      <c r="C6" s="139" t="s">
        <v>5</v>
      </c>
      <c r="D6" s="140"/>
      <c r="E6" s="144"/>
      <c r="F6" s="144"/>
      <c r="G6" s="144"/>
      <c r="H6" s="144"/>
      <c r="I6" s="32"/>
      <c r="J6" s="16"/>
      <c r="K6" s="16"/>
      <c r="L6" s="16"/>
    </row>
    <row r="7" spans="1:12" x14ac:dyDescent="0.2">
      <c r="A7" s="33"/>
      <c r="B7" s="33"/>
      <c r="C7" s="24"/>
      <c r="D7" s="24"/>
      <c r="E7" s="144"/>
      <c r="F7" s="144"/>
      <c r="G7" s="144"/>
      <c r="H7" s="144"/>
      <c r="I7" s="32"/>
      <c r="J7" s="16"/>
      <c r="K7" s="16"/>
      <c r="L7" s="16"/>
    </row>
    <row r="8" spans="1:12" ht="15.75" customHeight="1" x14ac:dyDescent="0.2">
      <c r="A8" s="145" t="s">
        <v>18</v>
      </c>
      <c r="B8" s="146"/>
      <c r="C8" s="139" t="s">
        <v>6</v>
      </c>
      <c r="D8" s="140"/>
      <c r="E8" s="144"/>
      <c r="F8" s="144"/>
      <c r="G8" s="144"/>
      <c r="H8" s="144"/>
      <c r="I8" s="25"/>
      <c r="J8" s="16"/>
      <c r="K8" s="16"/>
      <c r="L8" s="16"/>
    </row>
    <row r="9" spans="1:12" x14ac:dyDescent="0.2">
      <c r="A9" s="34"/>
      <c r="B9" s="34"/>
      <c r="C9" s="35"/>
      <c r="D9" s="24"/>
      <c r="E9" s="24"/>
      <c r="F9" s="24"/>
      <c r="G9" s="24"/>
      <c r="H9" s="24"/>
      <c r="I9" s="24"/>
      <c r="J9" s="16"/>
      <c r="K9" s="16"/>
      <c r="L9" s="16"/>
    </row>
    <row r="10" spans="1:12" x14ac:dyDescent="0.2">
      <c r="A10" s="136" t="s">
        <v>19</v>
      </c>
      <c r="B10" s="137"/>
      <c r="C10" s="139" t="s">
        <v>7</v>
      </c>
      <c r="D10" s="140"/>
      <c r="E10" s="24"/>
      <c r="F10" s="24"/>
      <c r="G10" s="24"/>
      <c r="H10" s="24"/>
      <c r="I10" s="24"/>
      <c r="J10" s="16"/>
      <c r="K10" s="16"/>
      <c r="L10" s="16"/>
    </row>
    <row r="11" spans="1:12" x14ac:dyDescent="0.2">
      <c r="A11" s="138"/>
      <c r="B11" s="138"/>
      <c r="C11" s="24"/>
      <c r="D11" s="24"/>
      <c r="E11" s="24"/>
      <c r="F11" s="24"/>
      <c r="G11" s="24"/>
      <c r="H11" s="24"/>
      <c r="I11" s="24"/>
      <c r="J11" s="16"/>
      <c r="K11" s="16"/>
      <c r="L11" s="16"/>
    </row>
    <row r="12" spans="1:12" x14ac:dyDescent="0.2">
      <c r="A12" s="131" t="s">
        <v>20</v>
      </c>
      <c r="B12" s="132"/>
      <c r="C12" s="133" t="s">
        <v>8</v>
      </c>
      <c r="D12" s="134"/>
      <c r="E12" s="134"/>
      <c r="F12" s="134"/>
      <c r="G12" s="134"/>
      <c r="H12" s="134"/>
      <c r="I12" s="135"/>
      <c r="J12" s="16"/>
      <c r="K12" s="16"/>
      <c r="L12" s="16"/>
    </row>
    <row r="13" spans="1:12" x14ac:dyDescent="0.2">
      <c r="A13" s="33"/>
      <c r="B13" s="33"/>
      <c r="C13" s="36"/>
      <c r="D13" s="24"/>
      <c r="E13" s="24"/>
      <c r="F13" s="24"/>
      <c r="G13" s="24"/>
      <c r="H13" s="24"/>
      <c r="I13" s="24"/>
      <c r="J13" s="16"/>
      <c r="K13" s="16"/>
      <c r="L13" s="16"/>
    </row>
    <row r="14" spans="1:12" x14ac:dyDescent="0.2">
      <c r="A14" s="131" t="s">
        <v>21</v>
      </c>
      <c r="B14" s="132"/>
      <c r="C14" s="147">
        <v>48000</v>
      </c>
      <c r="D14" s="148"/>
      <c r="E14" s="24"/>
      <c r="F14" s="133" t="s">
        <v>9</v>
      </c>
      <c r="G14" s="134"/>
      <c r="H14" s="134"/>
      <c r="I14" s="135"/>
      <c r="J14" s="16"/>
      <c r="K14" s="16"/>
      <c r="L14" s="16"/>
    </row>
    <row r="15" spans="1:12" x14ac:dyDescent="0.2">
      <c r="A15" s="33"/>
      <c r="B15" s="33"/>
      <c r="C15" s="24"/>
      <c r="D15" s="24"/>
      <c r="E15" s="24"/>
      <c r="F15" s="24"/>
      <c r="G15" s="24"/>
      <c r="H15" s="24"/>
      <c r="I15" s="24"/>
      <c r="J15" s="16"/>
      <c r="K15" s="16"/>
      <c r="L15" s="16"/>
    </row>
    <row r="16" spans="1:12" x14ac:dyDescent="0.2">
      <c r="A16" s="131" t="s">
        <v>22</v>
      </c>
      <c r="B16" s="132"/>
      <c r="C16" s="133" t="s">
        <v>10</v>
      </c>
      <c r="D16" s="134"/>
      <c r="E16" s="134"/>
      <c r="F16" s="134"/>
      <c r="G16" s="134"/>
      <c r="H16" s="134"/>
      <c r="I16" s="135"/>
      <c r="J16" s="16"/>
      <c r="K16" s="16"/>
      <c r="L16" s="16"/>
    </row>
    <row r="17" spans="1:12" x14ac:dyDescent="0.2">
      <c r="A17" s="33"/>
      <c r="B17" s="33"/>
      <c r="C17" s="24"/>
      <c r="D17" s="24"/>
      <c r="E17" s="24"/>
      <c r="F17" s="24"/>
      <c r="G17" s="24"/>
      <c r="H17" s="24"/>
      <c r="I17" s="24"/>
      <c r="J17" s="16"/>
      <c r="K17" s="16"/>
      <c r="L17" s="16"/>
    </row>
    <row r="18" spans="1:12" x14ac:dyDescent="0.2">
      <c r="A18" s="131" t="s">
        <v>23</v>
      </c>
      <c r="B18" s="132"/>
      <c r="C18" s="149" t="s">
        <v>11</v>
      </c>
      <c r="D18" s="150"/>
      <c r="E18" s="150"/>
      <c r="F18" s="150"/>
      <c r="G18" s="150"/>
      <c r="H18" s="150"/>
      <c r="I18" s="151"/>
      <c r="J18" s="16"/>
      <c r="K18" s="16"/>
      <c r="L18" s="16"/>
    </row>
    <row r="19" spans="1:12" x14ac:dyDescent="0.2">
      <c r="A19" s="33"/>
      <c r="B19" s="33"/>
      <c r="C19" s="36"/>
      <c r="D19" s="24"/>
      <c r="E19" s="24"/>
      <c r="F19" s="24"/>
      <c r="G19" s="24"/>
      <c r="H19" s="24"/>
      <c r="I19" s="24"/>
      <c r="J19" s="16"/>
      <c r="K19" s="16"/>
      <c r="L19" s="16"/>
    </row>
    <row r="20" spans="1:12" x14ac:dyDescent="0.2">
      <c r="A20" s="131" t="s">
        <v>24</v>
      </c>
      <c r="B20" s="132"/>
      <c r="C20" s="149" t="s">
        <v>12</v>
      </c>
      <c r="D20" s="150"/>
      <c r="E20" s="150"/>
      <c r="F20" s="150"/>
      <c r="G20" s="150"/>
      <c r="H20" s="150"/>
      <c r="I20" s="151"/>
      <c r="J20" s="16"/>
      <c r="K20" s="16"/>
      <c r="L20" s="16"/>
    </row>
    <row r="21" spans="1:12" x14ac:dyDescent="0.2">
      <c r="A21" s="33"/>
      <c r="B21" s="33"/>
      <c r="C21" s="36"/>
      <c r="D21" s="24"/>
      <c r="E21" s="24"/>
      <c r="F21" s="24"/>
      <c r="G21" s="24"/>
      <c r="H21" s="24"/>
      <c r="I21" s="24"/>
      <c r="J21" s="16"/>
      <c r="K21" s="16"/>
      <c r="L21" s="16"/>
    </row>
    <row r="22" spans="1:12" x14ac:dyDescent="0.2">
      <c r="A22" s="131" t="s">
        <v>25</v>
      </c>
      <c r="B22" s="132"/>
      <c r="C22" s="37">
        <v>201</v>
      </c>
      <c r="D22" s="133" t="s">
        <v>9</v>
      </c>
      <c r="E22" s="155"/>
      <c r="F22" s="156"/>
      <c r="G22" s="157"/>
      <c r="H22" s="158"/>
      <c r="I22" s="39"/>
      <c r="J22" s="16"/>
      <c r="K22" s="16"/>
      <c r="L22" s="16"/>
    </row>
    <row r="23" spans="1:12" x14ac:dyDescent="0.2">
      <c r="A23" s="33"/>
      <c r="B23" s="33"/>
      <c r="C23" s="24"/>
      <c r="D23" s="40"/>
      <c r="E23" s="40"/>
      <c r="F23" s="40"/>
      <c r="G23" s="40"/>
      <c r="H23" s="24"/>
      <c r="I23" s="25"/>
      <c r="J23" s="16"/>
      <c r="K23" s="16"/>
      <c r="L23" s="16"/>
    </row>
    <row r="24" spans="1:12" x14ac:dyDescent="0.2">
      <c r="A24" s="131" t="s">
        <v>26</v>
      </c>
      <c r="B24" s="132"/>
      <c r="C24" s="37">
        <v>6</v>
      </c>
      <c r="D24" s="133" t="s">
        <v>13</v>
      </c>
      <c r="E24" s="155"/>
      <c r="F24" s="155"/>
      <c r="G24" s="156"/>
      <c r="H24" s="31" t="s">
        <v>28</v>
      </c>
      <c r="I24" s="44" t="s">
        <v>305</v>
      </c>
      <c r="J24" s="16"/>
      <c r="K24" s="16"/>
      <c r="L24" s="16"/>
    </row>
    <row r="25" spans="1:12" x14ac:dyDescent="0.2">
      <c r="A25" s="33"/>
      <c r="B25" s="33"/>
      <c r="C25" s="24"/>
      <c r="D25" s="40"/>
      <c r="E25" s="40"/>
      <c r="F25" s="40"/>
      <c r="G25" s="33"/>
      <c r="H25" s="33" t="s">
        <v>29</v>
      </c>
      <c r="I25" s="36"/>
      <c r="J25" s="16"/>
      <c r="K25" s="16"/>
      <c r="L25" s="16"/>
    </row>
    <row r="26" spans="1:12" x14ac:dyDescent="0.2">
      <c r="A26" s="131" t="s">
        <v>27</v>
      </c>
      <c r="B26" s="132"/>
      <c r="C26" s="41" t="s">
        <v>296</v>
      </c>
      <c r="D26" s="42"/>
      <c r="E26" s="16"/>
      <c r="F26" s="43"/>
      <c r="G26" s="131" t="s">
        <v>30</v>
      </c>
      <c r="H26" s="132"/>
      <c r="I26" s="44" t="s">
        <v>14</v>
      </c>
      <c r="J26" s="16"/>
      <c r="K26" s="16"/>
      <c r="L26" s="16"/>
    </row>
    <row r="27" spans="1:12" x14ac:dyDescent="0.2">
      <c r="A27" s="33"/>
      <c r="B27" s="33"/>
      <c r="C27" s="24"/>
      <c r="D27" s="43"/>
      <c r="E27" s="43"/>
      <c r="F27" s="43"/>
      <c r="G27" s="43"/>
      <c r="H27" s="24"/>
      <c r="I27" s="45"/>
      <c r="J27" s="16"/>
      <c r="K27" s="16"/>
      <c r="L27" s="16"/>
    </row>
    <row r="28" spans="1:12" x14ac:dyDescent="0.2">
      <c r="A28" s="159" t="s">
        <v>31</v>
      </c>
      <c r="B28" s="160"/>
      <c r="C28" s="161"/>
      <c r="D28" s="161"/>
      <c r="E28" s="162" t="s">
        <v>283</v>
      </c>
      <c r="F28" s="163"/>
      <c r="G28" s="163"/>
      <c r="H28" s="176" t="s">
        <v>32</v>
      </c>
      <c r="I28" s="176"/>
      <c r="J28" s="16"/>
      <c r="K28" s="16"/>
      <c r="L28" s="16"/>
    </row>
    <row r="29" spans="1:12" x14ac:dyDescent="0.2">
      <c r="A29" s="16"/>
      <c r="B29" s="16"/>
      <c r="C29" s="16"/>
      <c r="D29" s="30"/>
      <c r="E29" s="24"/>
      <c r="F29" s="24"/>
      <c r="G29" s="24"/>
      <c r="H29" s="46"/>
      <c r="I29" s="45"/>
      <c r="J29" s="16"/>
      <c r="K29" s="16"/>
      <c r="L29" s="16"/>
    </row>
    <row r="30" spans="1:12" x14ac:dyDescent="0.2">
      <c r="A30" s="152"/>
      <c r="B30" s="153"/>
      <c r="C30" s="153"/>
      <c r="D30" s="154"/>
      <c r="E30" s="152"/>
      <c r="F30" s="169"/>
      <c r="G30" s="170"/>
      <c r="H30" s="139"/>
      <c r="I30" s="177"/>
      <c r="J30" s="16"/>
      <c r="K30" s="16"/>
      <c r="L30" s="16"/>
    </row>
    <row r="31" spans="1:12" x14ac:dyDescent="0.2">
      <c r="A31" s="38"/>
      <c r="B31" s="38"/>
      <c r="C31" s="36"/>
      <c r="D31" s="178"/>
      <c r="E31" s="178"/>
      <c r="F31" s="178"/>
      <c r="G31" s="179"/>
      <c r="H31" s="24"/>
      <c r="I31" s="49"/>
      <c r="J31" s="16"/>
      <c r="K31" s="16"/>
      <c r="L31" s="16"/>
    </row>
    <row r="32" spans="1:12" x14ac:dyDescent="0.2">
      <c r="A32" s="152"/>
      <c r="B32" s="153"/>
      <c r="C32" s="153"/>
      <c r="D32" s="154"/>
      <c r="E32" s="152"/>
      <c r="F32" s="153"/>
      <c r="G32" s="153"/>
      <c r="H32" s="139"/>
      <c r="I32" s="140"/>
      <c r="J32" s="16"/>
      <c r="K32" s="16"/>
      <c r="L32" s="16"/>
    </row>
    <row r="33" spans="1:12" x14ac:dyDescent="0.2">
      <c r="A33" s="38"/>
      <c r="B33" s="38"/>
      <c r="C33" s="36"/>
      <c r="D33" s="47"/>
      <c r="E33" s="47"/>
      <c r="F33" s="47"/>
      <c r="G33" s="48"/>
      <c r="H33" s="24"/>
      <c r="I33" s="50"/>
      <c r="J33" s="16"/>
      <c r="K33" s="16"/>
      <c r="L33" s="16"/>
    </row>
    <row r="34" spans="1:12" x14ac:dyDescent="0.2">
      <c r="A34" s="152"/>
      <c r="B34" s="153"/>
      <c r="C34" s="153"/>
      <c r="D34" s="154"/>
      <c r="E34" s="152"/>
      <c r="F34" s="153"/>
      <c r="G34" s="153"/>
      <c r="H34" s="139"/>
      <c r="I34" s="140"/>
      <c r="J34" s="16"/>
      <c r="K34" s="16"/>
      <c r="L34" s="16"/>
    </row>
    <row r="35" spans="1:12" x14ac:dyDescent="0.2">
      <c r="A35" s="38"/>
      <c r="B35" s="38"/>
      <c r="C35" s="36"/>
      <c r="D35" s="47"/>
      <c r="E35" s="47"/>
      <c r="F35" s="47"/>
      <c r="G35" s="48"/>
      <c r="H35" s="24"/>
      <c r="I35" s="50"/>
      <c r="J35" s="16"/>
      <c r="K35" s="16"/>
      <c r="L35" s="16"/>
    </row>
    <row r="36" spans="1:12" x14ac:dyDescent="0.2">
      <c r="A36" s="152"/>
      <c r="B36" s="153"/>
      <c r="C36" s="153"/>
      <c r="D36" s="154"/>
      <c r="E36" s="152"/>
      <c r="F36" s="153"/>
      <c r="G36" s="153"/>
      <c r="H36" s="139"/>
      <c r="I36" s="140"/>
      <c r="J36" s="16"/>
      <c r="K36" s="16"/>
      <c r="L36" s="16"/>
    </row>
    <row r="37" spans="1:12" x14ac:dyDescent="0.2">
      <c r="A37" s="51"/>
      <c r="B37" s="51"/>
      <c r="C37" s="172"/>
      <c r="D37" s="173"/>
      <c r="E37" s="24"/>
      <c r="F37" s="172"/>
      <c r="G37" s="173"/>
      <c r="H37" s="24"/>
      <c r="I37" s="24"/>
      <c r="J37" s="16"/>
      <c r="K37" s="16"/>
      <c r="L37" s="16"/>
    </row>
    <row r="38" spans="1:12" x14ac:dyDescent="0.2">
      <c r="A38" s="152"/>
      <c r="B38" s="153"/>
      <c r="C38" s="153"/>
      <c r="D38" s="154"/>
      <c r="E38" s="152"/>
      <c r="F38" s="153"/>
      <c r="G38" s="153"/>
      <c r="H38" s="139"/>
      <c r="I38" s="140"/>
      <c r="J38" s="16"/>
      <c r="K38" s="16"/>
      <c r="L38" s="16"/>
    </row>
    <row r="39" spans="1:12" x14ac:dyDescent="0.2">
      <c r="A39" s="51"/>
      <c r="B39" s="51"/>
      <c r="C39" s="52"/>
      <c r="D39" s="53"/>
      <c r="E39" s="24"/>
      <c r="F39" s="52"/>
      <c r="G39" s="53"/>
      <c r="H39" s="24"/>
      <c r="I39" s="24"/>
      <c r="J39" s="16"/>
      <c r="K39" s="16"/>
      <c r="L39" s="16"/>
    </row>
    <row r="40" spans="1:12" x14ac:dyDescent="0.2">
      <c r="A40" s="152"/>
      <c r="B40" s="169"/>
      <c r="C40" s="169"/>
      <c r="D40" s="170"/>
      <c r="E40" s="152"/>
      <c r="F40" s="153"/>
      <c r="G40" s="153"/>
      <c r="H40" s="139"/>
      <c r="I40" s="140"/>
      <c r="J40" s="16"/>
      <c r="K40" s="16"/>
      <c r="L40" s="16"/>
    </row>
    <row r="41" spans="1:12" x14ac:dyDescent="0.2">
      <c r="A41" s="39"/>
      <c r="B41" s="105"/>
      <c r="C41" s="105"/>
      <c r="D41" s="105"/>
      <c r="E41" s="39"/>
      <c r="F41" s="105"/>
      <c r="G41" s="105"/>
      <c r="H41" s="106"/>
      <c r="I41" s="106"/>
      <c r="J41" s="16"/>
      <c r="K41" s="16"/>
      <c r="L41" s="16"/>
    </row>
    <row r="42" spans="1:12" x14ac:dyDescent="0.2">
      <c r="A42" s="51"/>
      <c r="B42" s="51"/>
      <c r="C42" s="52"/>
      <c r="D42" s="53"/>
      <c r="E42" s="24"/>
      <c r="F42" s="52"/>
      <c r="G42" s="53"/>
      <c r="H42" s="24"/>
      <c r="I42" s="24"/>
      <c r="J42" s="16"/>
      <c r="K42" s="16"/>
      <c r="L42" s="16"/>
    </row>
    <row r="43" spans="1:12" x14ac:dyDescent="0.2">
      <c r="A43" s="54"/>
      <c r="B43" s="54"/>
      <c r="C43" s="54"/>
      <c r="D43" s="35"/>
      <c r="E43" s="35"/>
      <c r="F43" s="54"/>
      <c r="G43" s="35"/>
      <c r="H43" s="35"/>
      <c r="I43" s="35"/>
      <c r="J43" s="16"/>
      <c r="K43" s="16"/>
      <c r="L43" s="16"/>
    </row>
    <row r="44" spans="1:12" x14ac:dyDescent="0.2">
      <c r="A44" s="164" t="s">
        <v>33</v>
      </c>
      <c r="B44" s="165"/>
      <c r="C44" s="139"/>
      <c r="D44" s="140"/>
      <c r="E44" s="25"/>
      <c r="F44" s="133"/>
      <c r="G44" s="153"/>
      <c r="H44" s="153"/>
      <c r="I44" s="154"/>
      <c r="J44" s="16"/>
      <c r="K44" s="16"/>
      <c r="L44" s="16"/>
    </row>
    <row r="45" spans="1:12" x14ac:dyDescent="0.2">
      <c r="A45" s="51"/>
      <c r="B45" s="51"/>
      <c r="C45" s="172"/>
      <c r="D45" s="173"/>
      <c r="E45" s="24"/>
      <c r="F45" s="172"/>
      <c r="G45" s="174"/>
      <c r="H45" s="55"/>
      <c r="I45" s="55"/>
      <c r="J45" s="16"/>
      <c r="K45" s="16"/>
      <c r="L45" s="16"/>
    </row>
    <row r="46" spans="1:12" x14ac:dyDescent="0.2">
      <c r="A46" s="164" t="s">
        <v>34</v>
      </c>
      <c r="B46" s="165"/>
      <c r="C46" s="133" t="s">
        <v>299</v>
      </c>
      <c r="D46" s="175"/>
      <c r="E46" s="175"/>
      <c r="F46" s="175"/>
      <c r="G46" s="175"/>
      <c r="H46" s="175"/>
      <c r="I46" s="175"/>
      <c r="J46" s="16"/>
      <c r="K46" s="16"/>
      <c r="L46" s="16"/>
    </row>
    <row r="47" spans="1:12" x14ac:dyDescent="0.2">
      <c r="A47" s="33"/>
      <c r="B47" s="33"/>
      <c r="C47" s="56" t="s">
        <v>36</v>
      </c>
      <c r="D47" s="25"/>
      <c r="E47" s="25"/>
      <c r="F47" s="25"/>
      <c r="G47" s="25"/>
      <c r="H47" s="25"/>
      <c r="I47" s="25"/>
      <c r="J47" s="16"/>
      <c r="K47" s="16"/>
      <c r="L47" s="16"/>
    </row>
    <row r="48" spans="1:12" x14ac:dyDescent="0.2">
      <c r="A48" s="164" t="s">
        <v>35</v>
      </c>
      <c r="B48" s="165"/>
      <c r="C48" s="166" t="s">
        <v>300</v>
      </c>
      <c r="D48" s="167"/>
      <c r="E48" s="168"/>
      <c r="F48" s="25"/>
      <c r="G48" s="31" t="s">
        <v>37</v>
      </c>
      <c r="H48" s="166" t="s">
        <v>293</v>
      </c>
      <c r="I48" s="168"/>
      <c r="J48" s="16"/>
      <c r="K48" s="16"/>
      <c r="L48" s="16"/>
    </row>
    <row r="49" spans="1:12" x14ac:dyDescent="0.2">
      <c r="A49" s="33"/>
      <c r="B49" s="33"/>
      <c r="C49" s="56"/>
      <c r="D49" s="25"/>
      <c r="E49" s="25"/>
      <c r="F49" s="25"/>
      <c r="G49" s="25"/>
      <c r="H49" s="25"/>
      <c r="I49" s="25"/>
      <c r="J49" s="16"/>
      <c r="K49" s="16"/>
      <c r="L49" s="16"/>
    </row>
    <row r="50" spans="1:12" x14ac:dyDescent="0.2">
      <c r="A50" s="164" t="s">
        <v>38</v>
      </c>
      <c r="B50" s="165"/>
      <c r="C50" s="182" t="s">
        <v>301</v>
      </c>
      <c r="D50" s="167"/>
      <c r="E50" s="167"/>
      <c r="F50" s="167"/>
      <c r="G50" s="167"/>
      <c r="H50" s="167"/>
      <c r="I50" s="168"/>
      <c r="J50" s="16"/>
      <c r="K50" s="16"/>
      <c r="L50" s="16"/>
    </row>
    <row r="51" spans="1:12" x14ac:dyDescent="0.2">
      <c r="A51" s="33"/>
      <c r="B51" s="33"/>
      <c r="C51" s="25"/>
      <c r="D51" s="25"/>
      <c r="E51" s="25"/>
      <c r="F51" s="25"/>
      <c r="G51" s="25"/>
      <c r="H51" s="25"/>
      <c r="I51" s="25"/>
      <c r="J51" s="16"/>
      <c r="K51" s="16"/>
      <c r="L51" s="16"/>
    </row>
    <row r="52" spans="1:12" x14ac:dyDescent="0.2">
      <c r="A52" s="131" t="s">
        <v>39</v>
      </c>
      <c r="B52" s="132"/>
      <c r="C52" s="166" t="s">
        <v>280</v>
      </c>
      <c r="D52" s="167"/>
      <c r="E52" s="167"/>
      <c r="F52" s="167"/>
      <c r="G52" s="167"/>
      <c r="H52" s="167"/>
      <c r="I52" s="135"/>
      <c r="J52" s="16"/>
      <c r="K52" s="16"/>
      <c r="L52" s="16"/>
    </row>
    <row r="53" spans="1:12" x14ac:dyDescent="0.2">
      <c r="A53" s="57"/>
      <c r="B53" s="57"/>
      <c r="C53" s="185" t="s">
        <v>36</v>
      </c>
      <c r="D53" s="185"/>
      <c r="E53" s="185"/>
      <c r="F53" s="185"/>
      <c r="G53" s="185"/>
      <c r="H53" s="185"/>
      <c r="I53" s="59"/>
      <c r="J53" s="16"/>
      <c r="K53" s="16"/>
      <c r="L53" s="16"/>
    </row>
    <row r="54" spans="1:12" x14ac:dyDescent="0.2">
      <c r="A54" s="57"/>
      <c r="B54" s="57"/>
      <c r="C54" s="58"/>
      <c r="D54" s="58"/>
      <c r="E54" s="58"/>
      <c r="F54" s="58"/>
      <c r="G54" s="58"/>
      <c r="H54" s="58"/>
      <c r="I54" s="59"/>
      <c r="J54" s="16"/>
      <c r="K54" s="16"/>
      <c r="L54" s="16"/>
    </row>
    <row r="55" spans="1:12" x14ac:dyDescent="0.2">
      <c r="A55" s="57"/>
      <c r="B55" s="183" t="s">
        <v>40</v>
      </c>
      <c r="C55" s="184"/>
      <c r="D55" s="184"/>
      <c r="E55" s="184"/>
      <c r="F55" s="84"/>
      <c r="G55" s="84"/>
      <c r="H55" s="81"/>
      <c r="I55" s="81"/>
      <c r="J55" s="16"/>
      <c r="K55" s="16"/>
      <c r="L55" s="16"/>
    </row>
    <row r="56" spans="1:12" x14ac:dyDescent="0.2">
      <c r="A56" s="57"/>
      <c r="B56" s="85" t="s">
        <v>284</v>
      </c>
      <c r="C56" s="86"/>
      <c r="D56" s="86"/>
      <c r="E56" s="86"/>
      <c r="F56" s="86"/>
      <c r="G56" s="86"/>
      <c r="H56" s="128"/>
      <c r="I56" s="128"/>
      <c r="J56" s="16"/>
      <c r="K56" s="16"/>
      <c r="L56" s="16"/>
    </row>
    <row r="57" spans="1:12" x14ac:dyDescent="0.2">
      <c r="A57" s="57"/>
      <c r="B57" s="85" t="s">
        <v>289</v>
      </c>
      <c r="C57" s="86"/>
      <c r="D57" s="86"/>
      <c r="E57" s="86"/>
      <c r="F57" s="86"/>
      <c r="G57" s="86"/>
      <c r="H57" s="128"/>
      <c r="I57" s="128"/>
      <c r="J57" s="16"/>
      <c r="K57" s="16"/>
      <c r="L57" s="16"/>
    </row>
    <row r="58" spans="1:12" x14ac:dyDescent="0.2">
      <c r="A58" s="57"/>
      <c r="B58" s="107" t="s">
        <v>288</v>
      </c>
      <c r="C58" s="108"/>
      <c r="D58" s="108"/>
      <c r="E58" s="108"/>
      <c r="F58" s="86"/>
      <c r="G58" s="86"/>
      <c r="H58" s="128"/>
      <c r="I58" s="128"/>
      <c r="J58" s="16"/>
      <c r="K58" s="16"/>
      <c r="L58" s="16"/>
    </row>
    <row r="59" spans="1:12" x14ac:dyDescent="0.2">
      <c r="A59" s="57"/>
      <c r="B59" s="85" t="s">
        <v>281</v>
      </c>
      <c r="C59" s="86"/>
      <c r="D59" s="86"/>
      <c r="E59" s="86"/>
      <c r="F59" s="86"/>
      <c r="G59" s="86"/>
      <c r="H59" s="128"/>
      <c r="I59" s="128"/>
      <c r="J59" s="16"/>
      <c r="K59" s="16"/>
      <c r="L59" s="16"/>
    </row>
    <row r="60" spans="1:12" x14ac:dyDescent="0.2">
      <c r="A60" s="57"/>
      <c r="B60" s="85"/>
      <c r="C60" s="89"/>
      <c r="D60" s="89"/>
      <c r="E60" s="89"/>
      <c r="F60" s="89"/>
      <c r="G60" s="89"/>
      <c r="H60" s="128"/>
      <c r="I60" s="128"/>
      <c r="J60" s="16"/>
      <c r="K60" s="16"/>
      <c r="L60" s="16"/>
    </row>
    <row r="61" spans="1:12" x14ac:dyDescent="0.2">
      <c r="A61" s="57"/>
      <c r="B61" s="85"/>
      <c r="C61" s="89"/>
      <c r="D61" s="89"/>
      <c r="E61" s="89"/>
      <c r="F61" s="89"/>
      <c r="G61" s="89"/>
      <c r="H61" s="128"/>
      <c r="I61" s="128"/>
      <c r="J61" s="16"/>
      <c r="K61" s="16"/>
      <c r="L61" s="16"/>
    </row>
    <row r="62" spans="1:12" x14ac:dyDescent="0.2">
      <c r="A62" s="57"/>
      <c r="B62" s="90"/>
      <c r="C62" s="58"/>
      <c r="D62" s="58"/>
      <c r="E62" s="58"/>
      <c r="F62" s="58"/>
      <c r="G62" s="58"/>
      <c r="H62" s="58"/>
      <c r="I62" s="59"/>
      <c r="J62" s="16"/>
      <c r="K62" s="16"/>
      <c r="L62" s="16"/>
    </row>
    <row r="63" spans="1:12" ht="13.5" thickBot="1" x14ac:dyDescent="0.25">
      <c r="A63" s="60" t="s">
        <v>1</v>
      </c>
      <c r="B63" s="25"/>
      <c r="C63" s="25"/>
      <c r="D63" s="25"/>
      <c r="E63" s="25"/>
      <c r="F63" s="25"/>
      <c r="G63" s="61"/>
      <c r="H63" s="62"/>
      <c r="I63" s="61"/>
      <c r="J63" s="16"/>
      <c r="K63" s="16"/>
      <c r="L63" s="16"/>
    </row>
    <row r="64" spans="1:12" x14ac:dyDescent="0.2">
      <c r="A64" s="25"/>
      <c r="B64" s="25"/>
      <c r="C64" s="25"/>
      <c r="D64" s="25"/>
      <c r="E64" s="57" t="s">
        <v>2</v>
      </c>
      <c r="F64" s="16"/>
      <c r="G64" s="186" t="s">
        <v>41</v>
      </c>
      <c r="H64" s="187"/>
      <c r="I64" s="188"/>
      <c r="J64" s="16"/>
      <c r="K64" s="16"/>
      <c r="L64" s="16"/>
    </row>
    <row r="65" spans="1:12" x14ac:dyDescent="0.2">
      <c r="A65" s="63"/>
      <c r="B65" s="63"/>
      <c r="C65" s="30"/>
      <c r="D65" s="30"/>
      <c r="E65" s="30"/>
      <c r="F65" s="30"/>
      <c r="G65" s="180"/>
      <c r="H65" s="181"/>
      <c r="I65" s="30"/>
      <c r="J65" s="16"/>
      <c r="K65" s="16"/>
      <c r="L65" s="16"/>
    </row>
  </sheetData>
  <protectedRanges>
    <protectedRange sqref="C6:D6 C8:D8 C10:D10 C12:I12 C14:D14 F14:I14 C16:I16 C24:G24 C22:F22 C26 I26 I24 A30:I30 A32:I32 A34:D34" name="Range1"/>
    <protectedRange sqref="C18:I18" name="Range1_1"/>
    <protectedRange sqref="C20:I20" name="Range1_2"/>
    <protectedRange sqref="E2" name="Range1_1_1"/>
    <protectedRange sqref="H2" name="Range1_2_1"/>
  </protectedRanges>
  <mergeCells count="70">
    <mergeCell ref="G65:H65"/>
    <mergeCell ref="A50:B50"/>
    <mergeCell ref="C50:I50"/>
    <mergeCell ref="A52:B52"/>
    <mergeCell ref="C52:I52"/>
    <mergeCell ref="B55:E55"/>
    <mergeCell ref="C53:H53"/>
    <mergeCell ref="G64:I64"/>
    <mergeCell ref="A1:C1"/>
    <mergeCell ref="A46:B46"/>
    <mergeCell ref="A44:B44"/>
    <mergeCell ref="C44:D44"/>
    <mergeCell ref="F44:I44"/>
    <mergeCell ref="C45:D45"/>
    <mergeCell ref="F45:G45"/>
    <mergeCell ref="C46:I46"/>
    <mergeCell ref="C37:D37"/>
    <mergeCell ref="F37:G37"/>
    <mergeCell ref="H28:I28"/>
    <mergeCell ref="A30:D30"/>
    <mergeCell ref="E30:G30"/>
    <mergeCell ref="H30:I30"/>
    <mergeCell ref="D31:G31"/>
    <mergeCell ref="A34:D34"/>
    <mergeCell ref="A48:B48"/>
    <mergeCell ref="C48:E48"/>
    <mergeCell ref="H48:I48"/>
    <mergeCell ref="A38:D38"/>
    <mergeCell ref="E38:G38"/>
    <mergeCell ref="H38:I38"/>
    <mergeCell ref="A40:D40"/>
    <mergeCell ref="E40:G40"/>
    <mergeCell ref="H40:I40"/>
    <mergeCell ref="E34:G34"/>
    <mergeCell ref="H34:I34"/>
    <mergeCell ref="A36:D36"/>
    <mergeCell ref="E36:G36"/>
    <mergeCell ref="H36:I36"/>
    <mergeCell ref="A18:B18"/>
    <mergeCell ref="C18:I18"/>
    <mergeCell ref="A20:B20"/>
    <mergeCell ref="C20:I20"/>
    <mergeCell ref="A32:D32"/>
    <mergeCell ref="E32:G32"/>
    <mergeCell ref="H32:I32"/>
    <mergeCell ref="A24:B24"/>
    <mergeCell ref="D24:G24"/>
    <mergeCell ref="A26:B26"/>
    <mergeCell ref="A22:B22"/>
    <mergeCell ref="D22:F22"/>
    <mergeCell ref="G22:H22"/>
    <mergeCell ref="G26:H26"/>
    <mergeCell ref="A28:D28"/>
    <mergeCell ref="E28:G28"/>
    <mergeCell ref="A16:B16"/>
    <mergeCell ref="C16:I16"/>
    <mergeCell ref="A10:B11"/>
    <mergeCell ref="C10:D10"/>
    <mergeCell ref="A2:D2"/>
    <mergeCell ref="A4:I4"/>
    <mergeCell ref="A6:B6"/>
    <mergeCell ref="C6:D6"/>
    <mergeCell ref="E6:H8"/>
    <mergeCell ref="A8:B8"/>
    <mergeCell ref="C8:D8"/>
    <mergeCell ref="A12:B12"/>
    <mergeCell ref="C12:I12"/>
    <mergeCell ref="A14:B14"/>
    <mergeCell ref="C14:D14"/>
    <mergeCell ref="F14:I14"/>
  </mergeCells>
  <phoneticPr fontId="3" type="noConversion"/>
  <conditionalFormatting sqref="H29">
    <cfRule type="cellIs" dxfId="4" priority="3" stopIfTrue="1" operator="equal">
      <formula>"DA"</formula>
    </cfRule>
  </conditionalFormatting>
  <conditionalFormatting sqref="H2">
    <cfRule type="cellIs" dxfId="3" priority="2" stopIfTrue="1" operator="lessThan">
      <formula>#REF!</formula>
    </cfRule>
  </conditionalFormatting>
  <conditionalFormatting sqref="H2">
    <cfRule type="cellIs" dxfId="2" priority="1" stopIfTrue="1" operator="lessThan">
      <formula>#REF!</formula>
    </cfRule>
  </conditionalFormatting>
  <hyperlinks>
    <hyperlink ref="C18" r:id="rId1"/>
    <hyperlink ref="C20" r:id="rId2"/>
    <hyperlink ref="C50" r:id="rId3" display="draga.celiscak@podravka.hr"/>
  </hyperlinks>
  <printOptions horizontalCentered="1"/>
  <pageMargins left="0.55118110236220474" right="0.55118110236220474" top="0.78740157480314965" bottom="0.78740157480314965" header="0.51181102362204722" footer="0.51181102362204722"/>
  <pageSetup paperSize="9" scale="85" orientation="portrait" horizontalDpi="300" verticalDpi="300"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23"/>
  <sheetViews>
    <sheetView showGridLines="0" topLeftCell="A16" zoomScale="120" zoomScaleNormal="120" zoomScaleSheetLayoutView="110" workbookViewId="0">
      <selection activeCell="J42" sqref="J42"/>
    </sheetView>
  </sheetViews>
  <sheetFormatPr defaultRowHeight="12.75" x14ac:dyDescent="0.2"/>
  <cols>
    <col min="6" max="6" width="9.140625" customWidth="1"/>
    <col min="7" max="7" width="6.5703125" customWidth="1"/>
    <col min="8" max="8" width="10.5703125" customWidth="1"/>
    <col min="9" max="9" width="5.5703125" customWidth="1"/>
    <col min="10" max="10" width="10.85546875" bestFit="1" customWidth="1"/>
    <col min="11" max="11" width="10.85546875" style="75" customWidth="1"/>
    <col min="12" max="12" width="12" style="117" customWidth="1"/>
    <col min="13" max="13" width="11.42578125" style="117" customWidth="1"/>
    <col min="14" max="17" width="9.140625" style="117"/>
  </cols>
  <sheetData>
    <row r="1" spans="1:16" ht="12.75" customHeight="1" x14ac:dyDescent="0.2">
      <c r="A1" s="198" t="s">
        <v>42</v>
      </c>
      <c r="B1" s="198"/>
      <c r="C1" s="198"/>
      <c r="D1" s="198"/>
      <c r="E1" s="198"/>
      <c r="F1" s="198"/>
      <c r="G1" s="198"/>
      <c r="H1" s="198"/>
      <c r="I1" s="198"/>
      <c r="J1" s="198"/>
      <c r="K1" s="198"/>
    </row>
    <row r="2" spans="1:16" ht="12.75" customHeight="1" x14ac:dyDescent="0.2">
      <c r="A2" s="199" t="s">
        <v>306</v>
      </c>
      <c r="B2" s="199"/>
      <c r="C2" s="199"/>
      <c r="D2" s="199"/>
      <c r="E2" s="199"/>
      <c r="F2" s="199"/>
      <c r="G2" s="199"/>
      <c r="H2" s="199"/>
      <c r="I2" s="199"/>
      <c r="J2" s="199"/>
      <c r="K2" s="199"/>
    </row>
    <row r="3" spans="1:16" ht="6" customHeight="1" x14ac:dyDescent="0.2">
      <c r="A3" s="120"/>
      <c r="B3" s="112"/>
      <c r="C3" s="112"/>
      <c r="D3" s="112"/>
      <c r="E3" s="112"/>
      <c r="F3" s="112"/>
      <c r="G3" s="112"/>
      <c r="H3" s="112"/>
      <c r="I3" s="112"/>
      <c r="J3" s="112"/>
      <c r="K3" s="97"/>
    </row>
    <row r="4" spans="1:16" ht="12.75" customHeight="1" x14ac:dyDescent="0.2">
      <c r="A4" s="200" t="s">
        <v>295</v>
      </c>
      <c r="B4" s="201"/>
      <c r="C4" s="201"/>
      <c r="D4" s="201"/>
      <c r="E4" s="201"/>
      <c r="F4" s="201"/>
      <c r="G4" s="201"/>
      <c r="H4" s="201"/>
      <c r="I4" s="201"/>
      <c r="J4" s="201"/>
      <c r="K4" s="202"/>
    </row>
    <row r="5" spans="1:16" ht="33" customHeight="1" thickBot="1" x14ac:dyDescent="0.25">
      <c r="A5" s="203" t="s">
        <v>43</v>
      </c>
      <c r="B5" s="204"/>
      <c r="C5" s="204"/>
      <c r="D5" s="204"/>
      <c r="E5" s="204"/>
      <c r="F5" s="204"/>
      <c r="G5" s="204"/>
      <c r="H5" s="205"/>
      <c r="I5" s="122" t="s">
        <v>44</v>
      </c>
      <c r="J5" s="123" t="s">
        <v>45</v>
      </c>
      <c r="K5" s="64" t="s">
        <v>46</v>
      </c>
    </row>
    <row r="6" spans="1:16" x14ac:dyDescent="0.2">
      <c r="A6" s="206">
        <v>1</v>
      </c>
      <c r="B6" s="206"/>
      <c r="C6" s="206"/>
      <c r="D6" s="206"/>
      <c r="E6" s="206"/>
      <c r="F6" s="206"/>
      <c r="G6" s="206"/>
      <c r="H6" s="206"/>
      <c r="I6" s="65">
        <v>2</v>
      </c>
      <c r="J6" s="121">
        <v>3</v>
      </c>
      <c r="K6" s="121">
        <v>4</v>
      </c>
    </row>
    <row r="7" spans="1:16" ht="11.25" customHeight="1" x14ac:dyDescent="0.2">
      <c r="A7" s="207" t="s">
        <v>48</v>
      </c>
      <c r="B7" s="208"/>
      <c r="C7" s="208"/>
      <c r="D7" s="208"/>
      <c r="E7" s="208"/>
      <c r="F7" s="208"/>
      <c r="G7" s="208"/>
      <c r="H7" s="208"/>
      <c r="I7" s="208"/>
      <c r="J7" s="208"/>
      <c r="K7" s="209"/>
    </row>
    <row r="8" spans="1:16" ht="12.75" customHeight="1" x14ac:dyDescent="0.2">
      <c r="A8" s="189" t="s">
        <v>47</v>
      </c>
      <c r="B8" s="190"/>
      <c r="C8" s="190"/>
      <c r="D8" s="190"/>
      <c r="E8" s="190"/>
      <c r="F8" s="190"/>
      <c r="G8" s="190"/>
      <c r="H8" s="191"/>
      <c r="I8" s="6">
        <v>1</v>
      </c>
      <c r="J8" s="9">
        <v>0</v>
      </c>
      <c r="K8" s="9">
        <v>0</v>
      </c>
    </row>
    <row r="9" spans="1:16" ht="12.75" customHeight="1" x14ac:dyDescent="0.2">
      <c r="A9" s="192" t="s">
        <v>49</v>
      </c>
      <c r="B9" s="193"/>
      <c r="C9" s="193"/>
      <c r="D9" s="193"/>
      <c r="E9" s="193"/>
      <c r="F9" s="193"/>
      <c r="G9" s="193"/>
      <c r="H9" s="194"/>
      <c r="I9" s="4">
        <v>2</v>
      </c>
      <c r="J9" s="10">
        <f>J10+J17+J27+J36+J40</f>
        <v>1894605133</v>
      </c>
      <c r="K9" s="10">
        <f>K10+K17+K27+K36+K40</f>
        <v>1914612550</v>
      </c>
      <c r="N9" s="92"/>
      <c r="O9" s="92"/>
      <c r="P9" s="92"/>
    </row>
    <row r="10" spans="1:16" ht="12.75" customHeight="1" x14ac:dyDescent="0.2">
      <c r="A10" s="195" t="s">
        <v>50</v>
      </c>
      <c r="B10" s="196"/>
      <c r="C10" s="196"/>
      <c r="D10" s="196"/>
      <c r="E10" s="196"/>
      <c r="F10" s="196"/>
      <c r="G10" s="196"/>
      <c r="H10" s="197"/>
      <c r="I10" s="4">
        <v>3</v>
      </c>
      <c r="J10" s="10">
        <f>SUM(J11:J16)</f>
        <v>122818399</v>
      </c>
      <c r="K10" s="10">
        <f>SUM(K11:K16)</f>
        <v>116030214</v>
      </c>
      <c r="N10" s="92"/>
      <c r="O10" s="92"/>
    </row>
    <row r="11" spans="1:16" ht="12.75" customHeight="1" x14ac:dyDescent="0.2">
      <c r="A11" s="195" t="s">
        <v>51</v>
      </c>
      <c r="B11" s="196"/>
      <c r="C11" s="196"/>
      <c r="D11" s="196"/>
      <c r="E11" s="196"/>
      <c r="F11" s="196"/>
      <c r="G11" s="196"/>
      <c r="H11" s="197"/>
      <c r="I11" s="4">
        <v>4</v>
      </c>
      <c r="J11" s="11">
        <v>0</v>
      </c>
      <c r="K11" s="11">
        <v>0</v>
      </c>
      <c r="N11" s="92"/>
      <c r="O11" s="92"/>
    </row>
    <row r="12" spans="1:16" ht="12.75" customHeight="1" x14ac:dyDescent="0.2">
      <c r="A12" s="195" t="s">
        <v>52</v>
      </c>
      <c r="B12" s="196"/>
      <c r="C12" s="196"/>
      <c r="D12" s="196"/>
      <c r="E12" s="196"/>
      <c r="F12" s="196"/>
      <c r="G12" s="196"/>
      <c r="H12" s="197"/>
      <c r="I12" s="4">
        <v>5</v>
      </c>
      <c r="J12" s="11">
        <v>110590711</v>
      </c>
      <c r="K12" s="11">
        <v>109907002</v>
      </c>
      <c r="N12" s="92"/>
      <c r="O12" s="92"/>
    </row>
    <row r="13" spans="1:16" ht="12.75" customHeight="1" x14ac:dyDescent="0.2">
      <c r="A13" s="195" t="s">
        <v>0</v>
      </c>
      <c r="B13" s="196"/>
      <c r="C13" s="196"/>
      <c r="D13" s="196"/>
      <c r="E13" s="196"/>
      <c r="F13" s="196"/>
      <c r="G13" s="196"/>
      <c r="H13" s="197"/>
      <c r="I13" s="4">
        <v>6</v>
      </c>
      <c r="J13" s="11">
        <v>0</v>
      </c>
      <c r="K13" s="11">
        <v>0</v>
      </c>
      <c r="N13" s="92"/>
      <c r="O13" s="92"/>
    </row>
    <row r="14" spans="1:16" ht="12.75" customHeight="1" x14ac:dyDescent="0.2">
      <c r="A14" s="195" t="s">
        <v>53</v>
      </c>
      <c r="B14" s="196"/>
      <c r="C14" s="196"/>
      <c r="D14" s="196"/>
      <c r="E14" s="196"/>
      <c r="F14" s="196"/>
      <c r="G14" s="196"/>
      <c r="H14" s="197"/>
      <c r="I14" s="4">
        <v>7</v>
      </c>
      <c r="J14" s="11">
        <v>0</v>
      </c>
      <c r="K14" s="11">
        <v>0</v>
      </c>
      <c r="N14" s="92"/>
      <c r="O14" s="92"/>
    </row>
    <row r="15" spans="1:16" ht="12.75" customHeight="1" x14ac:dyDescent="0.2">
      <c r="A15" s="195" t="s">
        <v>54</v>
      </c>
      <c r="B15" s="196"/>
      <c r="C15" s="196"/>
      <c r="D15" s="196"/>
      <c r="E15" s="196"/>
      <c r="F15" s="196"/>
      <c r="G15" s="196"/>
      <c r="H15" s="197"/>
      <c r="I15" s="4">
        <v>8</v>
      </c>
      <c r="J15" s="11">
        <v>12227688</v>
      </c>
      <c r="K15" s="11">
        <v>6123212</v>
      </c>
      <c r="N15" s="92"/>
      <c r="O15" s="92"/>
    </row>
    <row r="16" spans="1:16" ht="12.75" customHeight="1" x14ac:dyDescent="0.2">
      <c r="A16" s="195" t="s">
        <v>55</v>
      </c>
      <c r="B16" s="196"/>
      <c r="C16" s="196"/>
      <c r="D16" s="196"/>
      <c r="E16" s="196"/>
      <c r="F16" s="196"/>
      <c r="G16" s="196"/>
      <c r="H16" s="197"/>
      <c r="I16" s="4">
        <v>9</v>
      </c>
      <c r="J16" s="11">
        <v>0</v>
      </c>
      <c r="K16" s="11">
        <v>0</v>
      </c>
      <c r="N16" s="92"/>
      <c r="O16" s="92"/>
    </row>
    <row r="17" spans="1:15" ht="12.75" customHeight="1" x14ac:dyDescent="0.2">
      <c r="A17" s="195" t="s">
        <v>56</v>
      </c>
      <c r="B17" s="196"/>
      <c r="C17" s="196"/>
      <c r="D17" s="196"/>
      <c r="E17" s="196"/>
      <c r="F17" s="196"/>
      <c r="G17" s="196"/>
      <c r="H17" s="197"/>
      <c r="I17" s="4">
        <v>10</v>
      </c>
      <c r="J17" s="10">
        <f>SUM(J18:J26)</f>
        <v>829594913</v>
      </c>
      <c r="K17" s="10">
        <f>SUM(K18:K26)</f>
        <v>848049740</v>
      </c>
      <c r="N17" s="92"/>
      <c r="O17" s="92"/>
    </row>
    <row r="18" spans="1:15" x14ac:dyDescent="0.2">
      <c r="A18" s="195" t="s">
        <v>57</v>
      </c>
      <c r="B18" s="196"/>
      <c r="C18" s="196"/>
      <c r="D18" s="196"/>
      <c r="E18" s="196"/>
      <c r="F18" s="196"/>
      <c r="G18" s="196"/>
      <c r="H18" s="197"/>
      <c r="I18" s="4">
        <v>11</v>
      </c>
      <c r="J18" s="11">
        <v>43034502</v>
      </c>
      <c r="K18" s="11">
        <v>43034503</v>
      </c>
      <c r="N18" s="92"/>
      <c r="O18" s="92"/>
    </row>
    <row r="19" spans="1:15" ht="12.75" customHeight="1" x14ac:dyDescent="0.2">
      <c r="A19" s="195" t="s">
        <v>58</v>
      </c>
      <c r="B19" s="196"/>
      <c r="C19" s="196"/>
      <c r="D19" s="196"/>
      <c r="E19" s="196"/>
      <c r="F19" s="196"/>
      <c r="G19" s="196"/>
      <c r="H19" s="197"/>
      <c r="I19" s="4">
        <v>12</v>
      </c>
      <c r="J19" s="11">
        <v>445633300</v>
      </c>
      <c r="K19" s="11">
        <v>428025298</v>
      </c>
      <c r="N19" s="92"/>
      <c r="O19" s="92"/>
    </row>
    <row r="20" spans="1:15" ht="12.75" customHeight="1" x14ac:dyDescent="0.2">
      <c r="A20" s="195" t="s">
        <v>59</v>
      </c>
      <c r="B20" s="196"/>
      <c r="C20" s="196"/>
      <c r="D20" s="196"/>
      <c r="E20" s="196"/>
      <c r="F20" s="196"/>
      <c r="G20" s="196"/>
      <c r="H20" s="197"/>
      <c r="I20" s="4">
        <v>13</v>
      </c>
      <c r="J20" s="11">
        <v>250256948</v>
      </c>
      <c r="K20" s="11">
        <v>251092500</v>
      </c>
      <c r="N20" s="92"/>
      <c r="O20" s="92"/>
    </row>
    <row r="21" spans="1:15" ht="12.75" customHeight="1" x14ac:dyDescent="0.2">
      <c r="A21" s="195" t="s">
        <v>60</v>
      </c>
      <c r="B21" s="196"/>
      <c r="C21" s="196"/>
      <c r="D21" s="196"/>
      <c r="E21" s="196"/>
      <c r="F21" s="196"/>
      <c r="G21" s="196"/>
      <c r="H21" s="197"/>
      <c r="I21" s="4">
        <v>14</v>
      </c>
      <c r="J21" s="11">
        <v>10567741</v>
      </c>
      <c r="K21" s="11">
        <v>9694210</v>
      </c>
      <c r="N21" s="92"/>
      <c r="O21" s="92"/>
    </row>
    <row r="22" spans="1:15" ht="12.75" customHeight="1" x14ac:dyDescent="0.2">
      <c r="A22" s="195" t="s">
        <v>61</v>
      </c>
      <c r="B22" s="196"/>
      <c r="C22" s="196"/>
      <c r="D22" s="196"/>
      <c r="E22" s="196"/>
      <c r="F22" s="196"/>
      <c r="G22" s="196"/>
      <c r="H22" s="197"/>
      <c r="I22" s="4">
        <v>15</v>
      </c>
      <c r="J22" s="11">
        <v>0</v>
      </c>
      <c r="K22" s="11">
        <v>0</v>
      </c>
      <c r="N22" s="92"/>
      <c r="O22" s="92"/>
    </row>
    <row r="23" spans="1:15" ht="12.75" customHeight="1" x14ac:dyDescent="0.2">
      <c r="A23" s="195" t="s">
        <v>62</v>
      </c>
      <c r="B23" s="196"/>
      <c r="C23" s="196"/>
      <c r="D23" s="196"/>
      <c r="E23" s="196"/>
      <c r="F23" s="196"/>
      <c r="G23" s="196"/>
      <c r="H23" s="197"/>
      <c r="I23" s="4">
        <v>16</v>
      </c>
      <c r="J23" s="11">
        <v>11571631</v>
      </c>
      <c r="K23" s="11">
        <v>4406542</v>
      </c>
      <c r="N23" s="92"/>
      <c r="O23" s="92"/>
    </row>
    <row r="24" spans="1:15" ht="12.75" customHeight="1" x14ac:dyDescent="0.2">
      <c r="A24" s="195" t="s">
        <v>63</v>
      </c>
      <c r="B24" s="196"/>
      <c r="C24" s="196"/>
      <c r="D24" s="196"/>
      <c r="E24" s="196"/>
      <c r="F24" s="196"/>
      <c r="G24" s="196"/>
      <c r="H24" s="197"/>
      <c r="I24" s="4">
        <v>17</v>
      </c>
      <c r="J24" s="11">
        <v>67808592</v>
      </c>
      <c r="K24" s="11">
        <v>111086246</v>
      </c>
      <c r="N24" s="92"/>
      <c r="O24" s="92"/>
    </row>
    <row r="25" spans="1:15" ht="12.75" customHeight="1" x14ac:dyDescent="0.2">
      <c r="A25" s="195" t="s">
        <v>64</v>
      </c>
      <c r="B25" s="196"/>
      <c r="C25" s="196"/>
      <c r="D25" s="196"/>
      <c r="E25" s="196"/>
      <c r="F25" s="196"/>
      <c r="G25" s="196"/>
      <c r="H25" s="197"/>
      <c r="I25" s="4">
        <v>18</v>
      </c>
      <c r="J25" s="11">
        <v>722199</v>
      </c>
      <c r="K25" s="11">
        <v>710441</v>
      </c>
      <c r="N25" s="92"/>
      <c r="O25" s="92"/>
    </row>
    <row r="26" spans="1:15" ht="12.75" customHeight="1" x14ac:dyDescent="0.2">
      <c r="A26" s="195" t="s">
        <v>65</v>
      </c>
      <c r="B26" s="196"/>
      <c r="C26" s="196"/>
      <c r="D26" s="196"/>
      <c r="E26" s="196"/>
      <c r="F26" s="196"/>
      <c r="G26" s="196"/>
      <c r="H26" s="197"/>
      <c r="I26" s="4">
        <v>19</v>
      </c>
      <c r="J26" s="11">
        <v>0</v>
      </c>
      <c r="K26" s="11">
        <v>0</v>
      </c>
      <c r="N26" s="92"/>
      <c r="O26" s="92"/>
    </row>
    <row r="27" spans="1:15" ht="12.75" customHeight="1" x14ac:dyDescent="0.2">
      <c r="A27" s="195" t="s">
        <v>66</v>
      </c>
      <c r="B27" s="196"/>
      <c r="C27" s="196"/>
      <c r="D27" s="196"/>
      <c r="E27" s="196"/>
      <c r="F27" s="196"/>
      <c r="G27" s="196"/>
      <c r="H27" s="197"/>
      <c r="I27" s="4">
        <v>20</v>
      </c>
      <c r="J27" s="10">
        <f>SUM(J28:J35)</f>
        <v>891559077</v>
      </c>
      <c r="K27" s="10">
        <f>SUM(K28:K35)</f>
        <v>913531413</v>
      </c>
      <c r="N27" s="92"/>
      <c r="O27" s="92"/>
    </row>
    <row r="28" spans="1:15" ht="12.75" customHeight="1" x14ac:dyDescent="0.2">
      <c r="A28" s="195" t="s">
        <v>67</v>
      </c>
      <c r="B28" s="196"/>
      <c r="C28" s="196"/>
      <c r="D28" s="196"/>
      <c r="E28" s="196"/>
      <c r="F28" s="196"/>
      <c r="G28" s="196"/>
      <c r="H28" s="197"/>
      <c r="I28" s="4">
        <v>21</v>
      </c>
      <c r="J28" s="11">
        <v>791517561</v>
      </c>
      <c r="K28" s="11">
        <v>808073131</v>
      </c>
      <c r="N28" s="92"/>
      <c r="O28" s="92"/>
    </row>
    <row r="29" spans="1:15" ht="12.75" customHeight="1" x14ac:dyDescent="0.2">
      <c r="A29" s="195" t="s">
        <v>68</v>
      </c>
      <c r="B29" s="196"/>
      <c r="C29" s="196"/>
      <c r="D29" s="196"/>
      <c r="E29" s="196"/>
      <c r="F29" s="196"/>
      <c r="G29" s="196"/>
      <c r="H29" s="197"/>
      <c r="I29" s="4">
        <v>22</v>
      </c>
      <c r="J29" s="11">
        <v>95481262</v>
      </c>
      <c r="K29" s="11">
        <v>102821433</v>
      </c>
      <c r="N29" s="92"/>
      <c r="O29" s="92"/>
    </row>
    <row r="30" spans="1:15" ht="12.75" customHeight="1" x14ac:dyDescent="0.2">
      <c r="A30" s="195" t="s">
        <v>69</v>
      </c>
      <c r="B30" s="196"/>
      <c r="C30" s="196"/>
      <c r="D30" s="196"/>
      <c r="E30" s="196"/>
      <c r="F30" s="196"/>
      <c r="G30" s="196"/>
      <c r="H30" s="197"/>
      <c r="I30" s="4">
        <v>23</v>
      </c>
      <c r="J30" s="11">
        <v>994100</v>
      </c>
      <c r="K30" s="11">
        <v>340500</v>
      </c>
      <c r="N30" s="92"/>
      <c r="O30" s="92"/>
    </row>
    <row r="31" spans="1:15" ht="12.75" customHeight="1" x14ac:dyDescent="0.2">
      <c r="A31" s="195" t="s">
        <v>70</v>
      </c>
      <c r="B31" s="196"/>
      <c r="C31" s="196"/>
      <c r="D31" s="196"/>
      <c r="E31" s="196"/>
      <c r="F31" s="196"/>
      <c r="G31" s="196"/>
      <c r="H31" s="197"/>
      <c r="I31" s="4">
        <v>24</v>
      </c>
      <c r="J31" s="11">
        <v>0</v>
      </c>
      <c r="K31" s="11">
        <v>0</v>
      </c>
      <c r="N31" s="92"/>
      <c r="O31" s="92"/>
    </row>
    <row r="32" spans="1:15" ht="12.75" customHeight="1" x14ac:dyDescent="0.2">
      <c r="A32" s="195" t="s">
        <v>71</v>
      </c>
      <c r="B32" s="196"/>
      <c r="C32" s="196"/>
      <c r="D32" s="196"/>
      <c r="E32" s="196"/>
      <c r="F32" s="196"/>
      <c r="G32" s="196"/>
      <c r="H32" s="197"/>
      <c r="I32" s="4">
        <v>25</v>
      </c>
      <c r="J32" s="11">
        <v>0</v>
      </c>
      <c r="K32" s="11">
        <v>0</v>
      </c>
      <c r="N32" s="92"/>
      <c r="O32" s="92"/>
    </row>
    <row r="33" spans="1:15" ht="12.75" customHeight="1" x14ac:dyDescent="0.2">
      <c r="A33" s="195" t="s">
        <v>72</v>
      </c>
      <c r="B33" s="196"/>
      <c r="C33" s="196"/>
      <c r="D33" s="196"/>
      <c r="E33" s="196"/>
      <c r="F33" s="196"/>
      <c r="G33" s="196"/>
      <c r="H33" s="197"/>
      <c r="I33" s="4">
        <v>26</v>
      </c>
      <c r="J33" s="11">
        <v>3566154</v>
      </c>
      <c r="K33" s="11">
        <v>2296349</v>
      </c>
      <c r="N33" s="92"/>
      <c r="O33" s="92"/>
    </row>
    <row r="34" spans="1:15" ht="12.75" customHeight="1" x14ac:dyDescent="0.2">
      <c r="A34" s="195" t="s">
        <v>73</v>
      </c>
      <c r="B34" s="196"/>
      <c r="C34" s="196"/>
      <c r="D34" s="196"/>
      <c r="E34" s="196"/>
      <c r="F34" s="196"/>
      <c r="G34" s="196"/>
      <c r="H34" s="197"/>
      <c r="I34" s="4">
        <v>27</v>
      </c>
      <c r="J34" s="11">
        <v>0</v>
      </c>
      <c r="K34" s="11">
        <v>0</v>
      </c>
      <c r="N34" s="92"/>
      <c r="O34" s="92"/>
    </row>
    <row r="35" spans="1:15" ht="12.75" customHeight="1" x14ac:dyDescent="0.2">
      <c r="A35" s="195" t="s">
        <v>74</v>
      </c>
      <c r="B35" s="196"/>
      <c r="C35" s="196"/>
      <c r="D35" s="196"/>
      <c r="E35" s="196"/>
      <c r="F35" s="196"/>
      <c r="G35" s="196"/>
      <c r="H35" s="197"/>
      <c r="I35" s="4">
        <v>28</v>
      </c>
      <c r="J35" s="11">
        <v>0</v>
      </c>
      <c r="K35" s="11">
        <v>0</v>
      </c>
      <c r="N35" s="92"/>
      <c r="O35" s="92"/>
    </row>
    <row r="36" spans="1:15" ht="12.75" customHeight="1" x14ac:dyDescent="0.2">
      <c r="A36" s="195" t="s">
        <v>75</v>
      </c>
      <c r="B36" s="196"/>
      <c r="C36" s="196"/>
      <c r="D36" s="196"/>
      <c r="E36" s="196"/>
      <c r="F36" s="196"/>
      <c r="G36" s="196"/>
      <c r="H36" s="197"/>
      <c r="I36" s="4">
        <v>29</v>
      </c>
      <c r="J36" s="10">
        <f>SUM(J37:J39)</f>
        <v>0</v>
      </c>
      <c r="K36" s="10">
        <f>SUM(K37:K39)</f>
        <v>0</v>
      </c>
      <c r="N36" s="92"/>
      <c r="O36" s="92"/>
    </row>
    <row r="37" spans="1:15" ht="12.75" customHeight="1" x14ac:dyDescent="0.2">
      <c r="A37" s="195" t="s">
        <v>76</v>
      </c>
      <c r="B37" s="196"/>
      <c r="C37" s="196"/>
      <c r="D37" s="196"/>
      <c r="E37" s="196"/>
      <c r="F37" s="196"/>
      <c r="G37" s="196"/>
      <c r="H37" s="197"/>
      <c r="I37" s="4">
        <v>30</v>
      </c>
      <c r="J37" s="11">
        <v>0</v>
      </c>
      <c r="K37" s="11">
        <v>0</v>
      </c>
      <c r="N37" s="92"/>
      <c r="O37" s="92"/>
    </row>
    <row r="38" spans="1:15" ht="12.75" customHeight="1" x14ac:dyDescent="0.2">
      <c r="A38" s="195" t="s">
        <v>77</v>
      </c>
      <c r="B38" s="196"/>
      <c r="C38" s="196"/>
      <c r="D38" s="196"/>
      <c r="E38" s="196"/>
      <c r="F38" s="196"/>
      <c r="G38" s="196"/>
      <c r="H38" s="197"/>
      <c r="I38" s="4">
        <v>31</v>
      </c>
      <c r="J38" s="11">
        <v>0</v>
      </c>
      <c r="K38" s="11">
        <v>0</v>
      </c>
      <c r="N38" s="92"/>
      <c r="O38" s="92"/>
    </row>
    <row r="39" spans="1:15" ht="12.75" customHeight="1" x14ac:dyDescent="0.2">
      <c r="A39" s="195" t="s">
        <v>78</v>
      </c>
      <c r="B39" s="196"/>
      <c r="C39" s="196"/>
      <c r="D39" s="196"/>
      <c r="E39" s="196"/>
      <c r="F39" s="196"/>
      <c r="G39" s="196"/>
      <c r="H39" s="197"/>
      <c r="I39" s="4">
        <v>32</v>
      </c>
      <c r="J39" s="11">
        <v>0</v>
      </c>
      <c r="K39" s="11">
        <v>0</v>
      </c>
      <c r="N39" s="92"/>
      <c r="O39" s="92"/>
    </row>
    <row r="40" spans="1:15" ht="12.75" customHeight="1" x14ac:dyDescent="0.2">
      <c r="A40" s="195" t="s">
        <v>79</v>
      </c>
      <c r="B40" s="196"/>
      <c r="C40" s="196"/>
      <c r="D40" s="196"/>
      <c r="E40" s="196"/>
      <c r="F40" s="196"/>
      <c r="G40" s="196"/>
      <c r="H40" s="197"/>
      <c r="I40" s="4">
        <v>33</v>
      </c>
      <c r="J40" s="11">
        <v>50632744</v>
      </c>
      <c r="K40" s="11">
        <v>37001183</v>
      </c>
      <c r="N40" s="92"/>
      <c r="O40" s="92"/>
    </row>
    <row r="41" spans="1:15" ht="12.75" customHeight="1" x14ac:dyDescent="0.2">
      <c r="A41" s="192" t="s">
        <v>80</v>
      </c>
      <c r="B41" s="193"/>
      <c r="C41" s="193"/>
      <c r="D41" s="193"/>
      <c r="E41" s="193"/>
      <c r="F41" s="193"/>
      <c r="G41" s="193"/>
      <c r="H41" s="194"/>
      <c r="I41" s="4">
        <v>34</v>
      </c>
      <c r="J41" s="10">
        <f>J42+J50+J57+J65</f>
        <v>1324306673</v>
      </c>
      <c r="K41" s="10">
        <f>K42+K50+K57+K65</f>
        <v>1457776314</v>
      </c>
      <c r="N41" s="92"/>
      <c r="O41" s="92"/>
    </row>
    <row r="42" spans="1:15" ht="12.75" customHeight="1" x14ac:dyDescent="0.2">
      <c r="A42" s="195" t="s">
        <v>81</v>
      </c>
      <c r="B42" s="196"/>
      <c r="C42" s="196"/>
      <c r="D42" s="196"/>
      <c r="E42" s="196"/>
      <c r="F42" s="196"/>
      <c r="G42" s="196"/>
      <c r="H42" s="197"/>
      <c r="I42" s="4">
        <v>35</v>
      </c>
      <c r="J42" s="10">
        <f>SUM(J43:J49)</f>
        <v>563215130</v>
      </c>
      <c r="K42" s="10">
        <f>SUM(K43:K49)</f>
        <v>574825576</v>
      </c>
      <c r="N42" s="92"/>
      <c r="O42" s="92"/>
    </row>
    <row r="43" spans="1:15" ht="12.75" customHeight="1" x14ac:dyDescent="0.2">
      <c r="A43" s="195" t="s">
        <v>82</v>
      </c>
      <c r="B43" s="196"/>
      <c r="C43" s="196"/>
      <c r="D43" s="196"/>
      <c r="E43" s="196"/>
      <c r="F43" s="196"/>
      <c r="G43" s="196"/>
      <c r="H43" s="197"/>
      <c r="I43" s="4">
        <v>36</v>
      </c>
      <c r="J43" s="11">
        <v>138433496</v>
      </c>
      <c r="K43" s="11">
        <v>141005873</v>
      </c>
      <c r="N43" s="92"/>
      <c r="O43" s="92"/>
    </row>
    <row r="44" spans="1:15" ht="12.75" customHeight="1" x14ac:dyDescent="0.2">
      <c r="A44" s="195" t="s">
        <v>83</v>
      </c>
      <c r="B44" s="196"/>
      <c r="C44" s="196"/>
      <c r="D44" s="196"/>
      <c r="E44" s="196"/>
      <c r="F44" s="196"/>
      <c r="G44" s="196"/>
      <c r="H44" s="197"/>
      <c r="I44" s="4">
        <v>37</v>
      </c>
      <c r="J44" s="11">
        <v>44585030</v>
      </c>
      <c r="K44" s="11">
        <v>48489307</v>
      </c>
      <c r="N44" s="92"/>
      <c r="O44" s="92"/>
    </row>
    <row r="45" spans="1:15" ht="12.75" customHeight="1" x14ac:dyDescent="0.2">
      <c r="A45" s="195" t="s">
        <v>84</v>
      </c>
      <c r="B45" s="196"/>
      <c r="C45" s="196"/>
      <c r="D45" s="196"/>
      <c r="E45" s="196"/>
      <c r="F45" s="196"/>
      <c r="G45" s="196"/>
      <c r="H45" s="197"/>
      <c r="I45" s="4">
        <v>38</v>
      </c>
      <c r="J45" s="11">
        <v>125410263</v>
      </c>
      <c r="K45" s="11">
        <v>166515686</v>
      </c>
      <c r="N45" s="92"/>
      <c r="O45" s="92"/>
    </row>
    <row r="46" spans="1:15" ht="12.75" customHeight="1" x14ac:dyDescent="0.2">
      <c r="A46" s="195" t="s">
        <v>85</v>
      </c>
      <c r="B46" s="196"/>
      <c r="C46" s="196"/>
      <c r="D46" s="196"/>
      <c r="E46" s="196"/>
      <c r="F46" s="196"/>
      <c r="G46" s="196"/>
      <c r="H46" s="197"/>
      <c r="I46" s="4">
        <v>39</v>
      </c>
      <c r="J46" s="11">
        <v>55062839</v>
      </c>
      <c r="K46" s="11">
        <v>47452544</v>
      </c>
      <c r="N46" s="92"/>
      <c r="O46" s="92"/>
    </row>
    <row r="47" spans="1:15" ht="12.75" customHeight="1" x14ac:dyDescent="0.2">
      <c r="A47" s="195" t="s">
        <v>86</v>
      </c>
      <c r="B47" s="196"/>
      <c r="C47" s="196"/>
      <c r="D47" s="196"/>
      <c r="E47" s="196"/>
      <c r="F47" s="196"/>
      <c r="G47" s="196"/>
      <c r="H47" s="197"/>
      <c r="I47" s="4">
        <v>40</v>
      </c>
      <c r="J47" s="11">
        <v>0</v>
      </c>
      <c r="K47" s="11">
        <v>0</v>
      </c>
      <c r="N47" s="92"/>
      <c r="O47" s="92"/>
    </row>
    <row r="48" spans="1:15" ht="12.75" customHeight="1" x14ac:dyDescent="0.2">
      <c r="A48" s="195" t="s">
        <v>87</v>
      </c>
      <c r="B48" s="196"/>
      <c r="C48" s="196"/>
      <c r="D48" s="196"/>
      <c r="E48" s="196"/>
      <c r="F48" s="196"/>
      <c r="G48" s="196"/>
      <c r="H48" s="197"/>
      <c r="I48" s="4">
        <v>41</v>
      </c>
      <c r="J48" s="11">
        <v>199723502</v>
      </c>
      <c r="K48" s="11">
        <v>171362166</v>
      </c>
      <c r="N48" s="92"/>
      <c r="O48" s="92"/>
    </row>
    <row r="49" spans="1:15" ht="12.75" customHeight="1" x14ac:dyDescent="0.2">
      <c r="A49" s="195" t="s">
        <v>88</v>
      </c>
      <c r="B49" s="196"/>
      <c r="C49" s="196"/>
      <c r="D49" s="196"/>
      <c r="E49" s="196"/>
      <c r="F49" s="196"/>
      <c r="G49" s="196"/>
      <c r="H49" s="197"/>
      <c r="I49" s="4">
        <v>42</v>
      </c>
      <c r="J49" s="11">
        <v>0</v>
      </c>
      <c r="K49" s="11">
        <v>0</v>
      </c>
      <c r="N49" s="92"/>
      <c r="O49" s="92"/>
    </row>
    <row r="50" spans="1:15" ht="12.75" customHeight="1" x14ac:dyDescent="0.2">
      <c r="A50" s="195" t="s">
        <v>89</v>
      </c>
      <c r="B50" s="196"/>
      <c r="C50" s="196"/>
      <c r="D50" s="196"/>
      <c r="E50" s="196"/>
      <c r="F50" s="196"/>
      <c r="G50" s="196"/>
      <c r="H50" s="197"/>
      <c r="I50" s="4">
        <v>43</v>
      </c>
      <c r="J50" s="10">
        <f>SUM(J51:J56)</f>
        <v>614044171</v>
      </c>
      <c r="K50" s="10">
        <f>SUM(K51:K56)</f>
        <v>606593860</v>
      </c>
      <c r="N50" s="92"/>
      <c r="O50" s="92"/>
    </row>
    <row r="51" spans="1:15" ht="12.75" customHeight="1" x14ac:dyDescent="0.2">
      <c r="A51" s="195" t="s">
        <v>90</v>
      </c>
      <c r="B51" s="196"/>
      <c r="C51" s="196"/>
      <c r="D51" s="196"/>
      <c r="E51" s="196"/>
      <c r="F51" s="196"/>
      <c r="G51" s="196"/>
      <c r="H51" s="197"/>
      <c r="I51" s="4">
        <v>44</v>
      </c>
      <c r="J51" s="11">
        <v>359347835</v>
      </c>
      <c r="K51" s="11">
        <v>366202879</v>
      </c>
      <c r="N51" s="92"/>
      <c r="O51" s="92"/>
    </row>
    <row r="52" spans="1:15" ht="12.75" customHeight="1" x14ac:dyDescent="0.2">
      <c r="A52" s="195" t="s">
        <v>91</v>
      </c>
      <c r="B52" s="196"/>
      <c r="C52" s="196"/>
      <c r="D52" s="196"/>
      <c r="E52" s="196"/>
      <c r="F52" s="196"/>
      <c r="G52" s="196"/>
      <c r="H52" s="197"/>
      <c r="I52" s="4">
        <v>45</v>
      </c>
      <c r="J52" s="11">
        <v>216209194</v>
      </c>
      <c r="K52" s="11">
        <v>225005747</v>
      </c>
      <c r="N52" s="92"/>
      <c r="O52" s="92"/>
    </row>
    <row r="53" spans="1:15" ht="12.75" customHeight="1" x14ac:dyDescent="0.2">
      <c r="A53" s="195" t="s">
        <v>92</v>
      </c>
      <c r="B53" s="196"/>
      <c r="C53" s="196"/>
      <c r="D53" s="196"/>
      <c r="E53" s="196"/>
      <c r="F53" s="196"/>
      <c r="G53" s="196"/>
      <c r="H53" s="197"/>
      <c r="I53" s="4">
        <v>46</v>
      </c>
      <c r="J53" s="11">
        <v>0</v>
      </c>
      <c r="K53" s="11">
        <v>0</v>
      </c>
      <c r="N53" s="92"/>
      <c r="O53" s="92"/>
    </row>
    <row r="54" spans="1:15" ht="12.75" customHeight="1" x14ac:dyDescent="0.2">
      <c r="A54" s="195" t="s">
        <v>93</v>
      </c>
      <c r="B54" s="196"/>
      <c r="C54" s="196"/>
      <c r="D54" s="196"/>
      <c r="E54" s="196"/>
      <c r="F54" s="196"/>
      <c r="G54" s="196"/>
      <c r="H54" s="197"/>
      <c r="I54" s="4">
        <v>47</v>
      </c>
      <c r="J54" s="11">
        <v>1320499</v>
      </c>
      <c r="K54" s="11">
        <v>934268</v>
      </c>
      <c r="N54" s="92"/>
      <c r="O54" s="92"/>
    </row>
    <row r="55" spans="1:15" ht="12.75" customHeight="1" x14ac:dyDescent="0.2">
      <c r="A55" s="195" t="s">
        <v>94</v>
      </c>
      <c r="B55" s="196"/>
      <c r="C55" s="196"/>
      <c r="D55" s="196"/>
      <c r="E55" s="196"/>
      <c r="F55" s="196"/>
      <c r="G55" s="196"/>
      <c r="H55" s="197"/>
      <c r="I55" s="4">
        <v>48</v>
      </c>
      <c r="J55" s="11">
        <v>15436005</v>
      </c>
      <c r="K55" s="11">
        <v>639219</v>
      </c>
      <c r="N55" s="92"/>
      <c r="O55" s="92"/>
    </row>
    <row r="56" spans="1:15" ht="12.75" customHeight="1" x14ac:dyDescent="0.2">
      <c r="A56" s="195" t="s">
        <v>95</v>
      </c>
      <c r="B56" s="196"/>
      <c r="C56" s="196"/>
      <c r="D56" s="196"/>
      <c r="E56" s="196"/>
      <c r="F56" s="196"/>
      <c r="G56" s="196"/>
      <c r="H56" s="197"/>
      <c r="I56" s="4">
        <v>49</v>
      </c>
      <c r="J56" s="11">
        <v>21730638</v>
      </c>
      <c r="K56" s="11">
        <v>13811747</v>
      </c>
      <c r="N56" s="92"/>
      <c r="O56" s="92"/>
    </row>
    <row r="57" spans="1:15" ht="12.75" customHeight="1" x14ac:dyDescent="0.2">
      <c r="A57" s="195" t="s">
        <v>96</v>
      </c>
      <c r="B57" s="196"/>
      <c r="C57" s="196"/>
      <c r="D57" s="196"/>
      <c r="E57" s="196"/>
      <c r="F57" s="196"/>
      <c r="G57" s="196"/>
      <c r="H57" s="197"/>
      <c r="I57" s="4">
        <v>50</v>
      </c>
      <c r="J57" s="10">
        <f>SUM(J58:J64)</f>
        <v>51633549</v>
      </c>
      <c r="K57" s="10">
        <f>SUM(K58:K64)</f>
        <v>230849043</v>
      </c>
      <c r="N57" s="92"/>
      <c r="O57" s="92"/>
    </row>
    <row r="58" spans="1:15" ht="12.75" customHeight="1" x14ac:dyDescent="0.2">
      <c r="A58" s="195" t="s">
        <v>97</v>
      </c>
      <c r="B58" s="196"/>
      <c r="C58" s="196"/>
      <c r="D58" s="196"/>
      <c r="E58" s="196"/>
      <c r="F58" s="196"/>
      <c r="G58" s="196"/>
      <c r="H58" s="197"/>
      <c r="I58" s="4">
        <v>51</v>
      </c>
      <c r="J58" s="11">
        <v>20000</v>
      </c>
      <c r="K58" s="11">
        <v>45878800</v>
      </c>
      <c r="N58" s="92"/>
      <c r="O58" s="92"/>
    </row>
    <row r="59" spans="1:15" ht="12.75" customHeight="1" x14ac:dyDescent="0.2">
      <c r="A59" s="195" t="s">
        <v>98</v>
      </c>
      <c r="B59" s="196"/>
      <c r="C59" s="196"/>
      <c r="D59" s="196"/>
      <c r="E59" s="196"/>
      <c r="F59" s="196"/>
      <c r="G59" s="196"/>
      <c r="H59" s="197"/>
      <c r="I59" s="4">
        <v>52</v>
      </c>
      <c r="J59" s="11">
        <v>49421133</v>
      </c>
      <c r="K59" s="11">
        <v>181642692</v>
      </c>
      <c r="N59" s="92"/>
      <c r="O59" s="92"/>
    </row>
    <row r="60" spans="1:15" ht="12.75" customHeight="1" x14ac:dyDescent="0.2">
      <c r="A60" s="195" t="s">
        <v>99</v>
      </c>
      <c r="B60" s="196"/>
      <c r="C60" s="196"/>
      <c r="D60" s="196"/>
      <c r="E60" s="196"/>
      <c r="F60" s="196"/>
      <c r="G60" s="196"/>
      <c r="H60" s="197"/>
      <c r="I60" s="4">
        <v>53</v>
      </c>
      <c r="J60" s="11">
        <v>0</v>
      </c>
      <c r="K60" s="11">
        <v>0</v>
      </c>
      <c r="N60" s="92"/>
      <c r="O60" s="92"/>
    </row>
    <row r="61" spans="1:15" ht="12.75" customHeight="1" x14ac:dyDescent="0.2">
      <c r="A61" s="195" t="s">
        <v>70</v>
      </c>
      <c r="B61" s="196"/>
      <c r="C61" s="196"/>
      <c r="D61" s="196"/>
      <c r="E61" s="196"/>
      <c r="F61" s="196"/>
      <c r="G61" s="196"/>
      <c r="H61" s="197"/>
      <c r="I61" s="4">
        <v>54</v>
      </c>
      <c r="J61" s="11">
        <v>0</v>
      </c>
      <c r="K61" s="11">
        <v>0</v>
      </c>
      <c r="N61" s="92"/>
      <c r="O61" s="92"/>
    </row>
    <row r="62" spans="1:15" ht="12.75" customHeight="1" x14ac:dyDescent="0.2">
      <c r="A62" s="195" t="s">
        <v>71</v>
      </c>
      <c r="B62" s="196"/>
      <c r="C62" s="196"/>
      <c r="D62" s="196"/>
      <c r="E62" s="196"/>
      <c r="F62" s="196"/>
      <c r="G62" s="196"/>
      <c r="H62" s="197"/>
      <c r="I62" s="4">
        <v>55</v>
      </c>
      <c r="J62" s="11">
        <v>645000</v>
      </c>
      <c r="K62" s="11">
        <v>1007665</v>
      </c>
      <c r="N62" s="92"/>
      <c r="O62" s="92"/>
    </row>
    <row r="63" spans="1:15" ht="12.75" customHeight="1" x14ac:dyDescent="0.2">
      <c r="A63" s="195" t="s">
        <v>100</v>
      </c>
      <c r="B63" s="196"/>
      <c r="C63" s="196"/>
      <c r="D63" s="196"/>
      <c r="E63" s="196"/>
      <c r="F63" s="196"/>
      <c r="G63" s="196"/>
      <c r="H63" s="197"/>
      <c r="I63" s="4">
        <v>56</v>
      </c>
      <c r="J63" s="11">
        <v>1332498</v>
      </c>
      <c r="K63" s="11">
        <v>2319886</v>
      </c>
      <c r="N63" s="92"/>
      <c r="O63" s="92"/>
    </row>
    <row r="64" spans="1:15" ht="12.75" customHeight="1" x14ac:dyDescent="0.2">
      <c r="A64" s="195" t="s">
        <v>101</v>
      </c>
      <c r="B64" s="196"/>
      <c r="C64" s="196"/>
      <c r="D64" s="196"/>
      <c r="E64" s="196"/>
      <c r="F64" s="196"/>
      <c r="G64" s="196"/>
      <c r="H64" s="197"/>
      <c r="I64" s="4">
        <v>57</v>
      </c>
      <c r="J64" s="11">
        <v>214918</v>
      </c>
      <c r="K64" s="11">
        <v>0</v>
      </c>
      <c r="N64" s="92"/>
      <c r="O64" s="92"/>
    </row>
    <row r="65" spans="1:15" ht="12.75" customHeight="1" x14ac:dyDescent="0.2">
      <c r="A65" s="195" t="s">
        <v>102</v>
      </c>
      <c r="B65" s="196"/>
      <c r="C65" s="196"/>
      <c r="D65" s="196"/>
      <c r="E65" s="196"/>
      <c r="F65" s="196"/>
      <c r="G65" s="196"/>
      <c r="H65" s="197"/>
      <c r="I65" s="4">
        <v>58</v>
      </c>
      <c r="J65" s="11">
        <v>95413823</v>
      </c>
      <c r="K65" s="11">
        <v>45507835</v>
      </c>
      <c r="N65" s="92"/>
      <c r="O65" s="92"/>
    </row>
    <row r="66" spans="1:15" ht="12.75" customHeight="1" x14ac:dyDescent="0.2">
      <c r="A66" s="192" t="s">
        <v>103</v>
      </c>
      <c r="B66" s="193"/>
      <c r="C66" s="193"/>
      <c r="D66" s="193"/>
      <c r="E66" s="193"/>
      <c r="F66" s="193"/>
      <c r="G66" s="193"/>
      <c r="H66" s="194"/>
      <c r="I66" s="4">
        <v>59</v>
      </c>
      <c r="J66" s="11">
        <v>40170206</v>
      </c>
      <c r="K66" s="11">
        <v>5837958</v>
      </c>
      <c r="N66" s="92"/>
      <c r="O66" s="92"/>
    </row>
    <row r="67" spans="1:15" ht="12.75" customHeight="1" x14ac:dyDescent="0.2">
      <c r="A67" s="192" t="s">
        <v>104</v>
      </c>
      <c r="B67" s="193"/>
      <c r="C67" s="193"/>
      <c r="D67" s="193"/>
      <c r="E67" s="193"/>
      <c r="F67" s="193"/>
      <c r="G67" s="193"/>
      <c r="H67" s="194"/>
      <c r="I67" s="4">
        <v>60</v>
      </c>
      <c r="J67" s="10">
        <f>J8+J9+J41+J66</f>
        <v>3259082012</v>
      </c>
      <c r="K67" s="10">
        <f>K8+K9+K41+K66</f>
        <v>3378226822</v>
      </c>
      <c r="L67" s="92"/>
      <c r="N67" s="92"/>
      <c r="O67" s="92"/>
    </row>
    <row r="68" spans="1:15" ht="12.75" customHeight="1" thickBot="1" x14ac:dyDescent="0.25">
      <c r="A68" s="210" t="s">
        <v>105</v>
      </c>
      <c r="B68" s="211"/>
      <c r="C68" s="211"/>
      <c r="D68" s="211"/>
      <c r="E68" s="211"/>
      <c r="F68" s="211"/>
      <c r="G68" s="211"/>
      <c r="H68" s="212"/>
      <c r="I68" s="7">
        <v>61</v>
      </c>
      <c r="J68" s="125">
        <v>980151421</v>
      </c>
      <c r="K68" s="125">
        <v>1009179901</v>
      </c>
      <c r="N68" s="92"/>
      <c r="O68" s="92"/>
    </row>
    <row r="69" spans="1:15" ht="12.75" customHeight="1" x14ac:dyDescent="0.2">
      <c r="A69" s="213" t="s">
        <v>106</v>
      </c>
      <c r="B69" s="214"/>
      <c r="C69" s="214"/>
      <c r="D69" s="214"/>
      <c r="E69" s="214"/>
      <c r="F69" s="214"/>
      <c r="G69" s="214"/>
      <c r="H69" s="214"/>
      <c r="I69" s="214"/>
      <c r="J69" s="214"/>
      <c r="K69" s="215"/>
      <c r="N69" s="92"/>
      <c r="O69" s="92"/>
    </row>
    <row r="70" spans="1:15" ht="12.75" customHeight="1" x14ac:dyDescent="0.2">
      <c r="A70" s="189" t="s">
        <v>107</v>
      </c>
      <c r="B70" s="190"/>
      <c r="C70" s="190"/>
      <c r="D70" s="190"/>
      <c r="E70" s="190"/>
      <c r="F70" s="190"/>
      <c r="G70" s="190"/>
      <c r="H70" s="191"/>
      <c r="I70" s="6">
        <v>62</v>
      </c>
      <c r="J70" s="14">
        <f>J71+J72+J73+J79+J80+J83+J86</f>
        <v>1950372711</v>
      </c>
      <c r="K70" s="14">
        <f>K71+K72+K73+K79+K80+K83+K86</f>
        <v>1966224962</v>
      </c>
      <c r="N70" s="92"/>
      <c r="O70" s="92"/>
    </row>
    <row r="71" spans="1:15" ht="12.75" customHeight="1" x14ac:dyDescent="0.2">
      <c r="A71" s="195" t="s">
        <v>108</v>
      </c>
      <c r="B71" s="196"/>
      <c r="C71" s="196"/>
      <c r="D71" s="196"/>
      <c r="E71" s="196"/>
      <c r="F71" s="196"/>
      <c r="G71" s="196"/>
      <c r="H71" s="197"/>
      <c r="I71" s="4">
        <v>63</v>
      </c>
      <c r="J71" s="96">
        <v>1566400660</v>
      </c>
      <c r="K71" s="11">
        <v>1566400660</v>
      </c>
      <c r="N71" s="92"/>
      <c r="O71" s="92"/>
    </row>
    <row r="72" spans="1:15" ht="12.75" customHeight="1" x14ac:dyDescent="0.2">
      <c r="A72" s="195" t="s">
        <v>109</v>
      </c>
      <c r="B72" s="196"/>
      <c r="C72" s="196"/>
      <c r="D72" s="196"/>
      <c r="E72" s="196"/>
      <c r="F72" s="196"/>
      <c r="G72" s="196"/>
      <c r="H72" s="197"/>
      <c r="I72" s="4">
        <v>64</v>
      </c>
      <c r="J72" s="11">
        <v>184178962</v>
      </c>
      <c r="K72" s="11">
        <v>183146365</v>
      </c>
      <c r="N72" s="92"/>
      <c r="O72" s="92"/>
    </row>
    <row r="73" spans="1:15" ht="12.75" customHeight="1" x14ac:dyDescent="0.2">
      <c r="A73" s="195" t="s">
        <v>110</v>
      </c>
      <c r="B73" s="196"/>
      <c r="C73" s="196"/>
      <c r="D73" s="196"/>
      <c r="E73" s="196"/>
      <c r="F73" s="196"/>
      <c r="G73" s="196"/>
      <c r="H73" s="197"/>
      <c r="I73" s="4">
        <v>65</v>
      </c>
      <c r="J73" s="10">
        <f>J74+J75-J76+J77+J78</f>
        <v>99642627</v>
      </c>
      <c r="K73" s="10">
        <f>K74+K75-K76+K77+K78</f>
        <v>141703654</v>
      </c>
      <c r="N73" s="92"/>
      <c r="O73" s="92"/>
    </row>
    <row r="74" spans="1:15" ht="12.75" customHeight="1" x14ac:dyDescent="0.2">
      <c r="A74" s="195" t="s">
        <v>111</v>
      </c>
      <c r="B74" s="196"/>
      <c r="C74" s="196"/>
      <c r="D74" s="196"/>
      <c r="E74" s="196"/>
      <c r="F74" s="196"/>
      <c r="G74" s="196"/>
      <c r="H74" s="197"/>
      <c r="I74" s="4">
        <v>66</v>
      </c>
      <c r="J74" s="11">
        <v>12651998</v>
      </c>
      <c r="K74" s="11">
        <v>17659521</v>
      </c>
      <c r="N74" s="92"/>
      <c r="O74" s="92"/>
    </row>
    <row r="75" spans="1:15" ht="12.75" customHeight="1" x14ac:dyDescent="0.2">
      <c r="A75" s="195" t="s">
        <v>112</v>
      </c>
      <c r="B75" s="196"/>
      <c r="C75" s="196"/>
      <c r="D75" s="196"/>
      <c r="E75" s="196"/>
      <c r="F75" s="196"/>
      <c r="G75" s="196"/>
      <c r="H75" s="197"/>
      <c r="I75" s="4">
        <v>67</v>
      </c>
      <c r="J75" s="11">
        <v>147604502</v>
      </c>
      <c r="K75" s="11">
        <v>147604502</v>
      </c>
      <c r="N75" s="92"/>
      <c r="O75" s="92"/>
    </row>
    <row r="76" spans="1:15" ht="12.75" customHeight="1" x14ac:dyDescent="0.2">
      <c r="A76" s="195" t="s">
        <v>113</v>
      </c>
      <c r="B76" s="196"/>
      <c r="C76" s="196"/>
      <c r="D76" s="196"/>
      <c r="E76" s="196"/>
      <c r="F76" s="196"/>
      <c r="G76" s="196"/>
      <c r="H76" s="197"/>
      <c r="I76" s="4">
        <v>68</v>
      </c>
      <c r="J76" s="11">
        <v>66709496</v>
      </c>
      <c r="K76" s="11">
        <v>74958910</v>
      </c>
      <c r="N76" s="92"/>
      <c r="O76" s="92"/>
    </row>
    <row r="77" spans="1:15" ht="12.75" customHeight="1" x14ac:dyDescent="0.2">
      <c r="A77" s="195" t="s">
        <v>114</v>
      </c>
      <c r="B77" s="196"/>
      <c r="C77" s="196"/>
      <c r="D77" s="196"/>
      <c r="E77" s="196"/>
      <c r="F77" s="196"/>
      <c r="G77" s="196"/>
      <c r="H77" s="197"/>
      <c r="I77" s="4">
        <v>69</v>
      </c>
      <c r="J77" s="11">
        <v>0</v>
      </c>
      <c r="K77" s="11">
        <v>0</v>
      </c>
      <c r="N77" s="92"/>
      <c r="O77" s="92"/>
    </row>
    <row r="78" spans="1:15" ht="12.75" customHeight="1" x14ac:dyDescent="0.2">
      <c r="A78" s="195" t="s">
        <v>115</v>
      </c>
      <c r="B78" s="196"/>
      <c r="C78" s="196"/>
      <c r="D78" s="196"/>
      <c r="E78" s="196"/>
      <c r="F78" s="196"/>
      <c r="G78" s="196"/>
      <c r="H78" s="197"/>
      <c r="I78" s="4">
        <v>70</v>
      </c>
      <c r="J78" s="96">
        <v>6095623</v>
      </c>
      <c r="K78" s="11">
        <v>51398541</v>
      </c>
      <c r="N78" s="92"/>
      <c r="O78" s="92"/>
    </row>
    <row r="79" spans="1:15" ht="12.75" customHeight="1" x14ac:dyDescent="0.2">
      <c r="A79" s="195" t="s">
        <v>116</v>
      </c>
      <c r="B79" s="196"/>
      <c r="C79" s="196"/>
      <c r="D79" s="196"/>
      <c r="E79" s="196"/>
      <c r="F79" s="196"/>
      <c r="G79" s="196"/>
      <c r="H79" s="197"/>
      <c r="I79" s="4">
        <v>71</v>
      </c>
      <c r="J79" s="11">
        <v>0</v>
      </c>
      <c r="K79" s="11">
        <v>0</v>
      </c>
      <c r="N79" s="92"/>
      <c r="O79" s="92"/>
    </row>
    <row r="80" spans="1:15" ht="12.75" customHeight="1" x14ac:dyDescent="0.2">
      <c r="A80" s="195" t="s">
        <v>117</v>
      </c>
      <c r="B80" s="196"/>
      <c r="C80" s="196"/>
      <c r="D80" s="196"/>
      <c r="E80" s="196"/>
      <c r="F80" s="196"/>
      <c r="G80" s="196"/>
      <c r="H80" s="197"/>
      <c r="I80" s="4">
        <v>72</v>
      </c>
      <c r="J80" s="10">
        <f>J81-J82</f>
        <v>-56821344</v>
      </c>
      <c r="K80" s="10">
        <f>K81-K82</f>
        <v>1360387</v>
      </c>
      <c r="N80" s="92"/>
      <c r="O80" s="92"/>
    </row>
    <row r="81" spans="1:15" ht="12.75" customHeight="1" x14ac:dyDescent="0.2">
      <c r="A81" s="216" t="s">
        <v>118</v>
      </c>
      <c r="B81" s="217"/>
      <c r="C81" s="217"/>
      <c r="D81" s="217"/>
      <c r="E81" s="217"/>
      <c r="F81" s="217"/>
      <c r="G81" s="217"/>
      <c r="H81" s="218"/>
      <c r="I81" s="4">
        <v>73</v>
      </c>
      <c r="J81" s="11">
        <v>0</v>
      </c>
      <c r="K81" s="11">
        <v>1360387</v>
      </c>
      <c r="N81" s="92"/>
      <c r="O81" s="92"/>
    </row>
    <row r="82" spans="1:15" ht="12.75" customHeight="1" x14ac:dyDescent="0.2">
      <c r="A82" s="216" t="s">
        <v>119</v>
      </c>
      <c r="B82" s="217"/>
      <c r="C82" s="217"/>
      <c r="D82" s="217"/>
      <c r="E82" s="217"/>
      <c r="F82" s="217"/>
      <c r="G82" s="217"/>
      <c r="H82" s="218"/>
      <c r="I82" s="4">
        <v>74</v>
      </c>
      <c r="J82" s="11">
        <v>56821344</v>
      </c>
      <c r="K82" s="11">
        <v>0</v>
      </c>
      <c r="N82" s="92"/>
      <c r="O82" s="92"/>
    </row>
    <row r="83" spans="1:15" ht="12.75" customHeight="1" x14ac:dyDescent="0.2">
      <c r="A83" s="195" t="s">
        <v>120</v>
      </c>
      <c r="B83" s="196"/>
      <c r="C83" s="196"/>
      <c r="D83" s="196"/>
      <c r="E83" s="196"/>
      <c r="F83" s="196"/>
      <c r="G83" s="196"/>
      <c r="H83" s="197"/>
      <c r="I83" s="4">
        <v>75</v>
      </c>
      <c r="J83" s="10">
        <f>J84-J85</f>
        <v>156971806</v>
      </c>
      <c r="K83" s="10">
        <f>K84-K85</f>
        <v>73613896</v>
      </c>
      <c r="N83" s="92"/>
      <c r="O83" s="92"/>
    </row>
    <row r="84" spans="1:15" ht="12.75" customHeight="1" x14ac:dyDescent="0.2">
      <c r="A84" s="216" t="s">
        <v>121</v>
      </c>
      <c r="B84" s="217"/>
      <c r="C84" s="217"/>
      <c r="D84" s="217"/>
      <c r="E84" s="217"/>
      <c r="F84" s="217"/>
      <c r="G84" s="217"/>
      <c r="H84" s="218"/>
      <c r="I84" s="4">
        <v>76</v>
      </c>
      <c r="J84" s="11">
        <v>156971806</v>
      </c>
      <c r="K84" s="11">
        <v>73613896</v>
      </c>
      <c r="N84" s="92"/>
      <c r="O84" s="92"/>
    </row>
    <row r="85" spans="1:15" ht="12.75" customHeight="1" x14ac:dyDescent="0.2">
      <c r="A85" s="216" t="s">
        <v>122</v>
      </c>
      <c r="B85" s="217"/>
      <c r="C85" s="217"/>
      <c r="D85" s="217"/>
      <c r="E85" s="217"/>
      <c r="F85" s="217"/>
      <c r="G85" s="217"/>
      <c r="H85" s="218"/>
      <c r="I85" s="4">
        <v>77</v>
      </c>
      <c r="J85" s="11">
        <v>0</v>
      </c>
      <c r="K85" s="11">
        <v>0</v>
      </c>
      <c r="N85" s="92"/>
      <c r="O85" s="92"/>
    </row>
    <row r="86" spans="1:15" ht="12.75" customHeight="1" x14ac:dyDescent="0.2">
      <c r="A86" s="195" t="s">
        <v>123</v>
      </c>
      <c r="B86" s="196"/>
      <c r="C86" s="196"/>
      <c r="D86" s="196"/>
      <c r="E86" s="196"/>
      <c r="F86" s="196"/>
      <c r="G86" s="196"/>
      <c r="H86" s="197"/>
      <c r="I86" s="4">
        <v>78</v>
      </c>
      <c r="J86" s="11">
        <v>0</v>
      </c>
      <c r="K86" s="11">
        <v>0</v>
      </c>
      <c r="N86" s="92"/>
      <c r="O86" s="92"/>
    </row>
    <row r="87" spans="1:15" ht="12.75" customHeight="1" x14ac:dyDescent="0.2">
      <c r="A87" s="192" t="s">
        <v>124</v>
      </c>
      <c r="B87" s="193"/>
      <c r="C87" s="193"/>
      <c r="D87" s="193"/>
      <c r="E87" s="193"/>
      <c r="F87" s="193"/>
      <c r="G87" s="193"/>
      <c r="H87" s="194"/>
      <c r="I87" s="4">
        <v>79</v>
      </c>
      <c r="J87" s="10">
        <f>SUM(J88:J90)</f>
        <v>31667552</v>
      </c>
      <c r="K87" s="10">
        <f>SUM(K88:K90)</f>
        <v>31748398</v>
      </c>
      <c r="N87" s="92"/>
      <c r="O87" s="92"/>
    </row>
    <row r="88" spans="1:15" ht="12.75" customHeight="1" x14ac:dyDescent="0.2">
      <c r="A88" s="195" t="s">
        <v>125</v>
      </c>
      <c r="B88" s="196"/>
      <c r="C88" s="196"/>
      <c r="D88" s="196"/>
      <c r="E88" s="196"/>
      <c r="F88" s="196"/>
      <c r="G88" s="196"/>
      <c r="H88" s="197"/>
      <c r="I88" s="4">
        <v>80</v>
      </c>
      <c r="J88" s="96">
        <v>17013353</v>
      </c>
      <c r="K88" s="96">
        <v>17013353</v>
      </c>
      <c r="N88" s="92"/>
      <c r="O88" s="92"/>
    </row>
    <row r="89" spans="1:15" ht="12.75" customHeight="1" x14ac:dyDescent="0.2">
      <c r="A89" s="195" t="s">
        <v>126</v>
      </c>
      <c r="B89" s="196"/>
      <c r="C89" s="196"/>
      <c r="D89" s="196"/>
      <c r="E89" s="196"/>
      <c r="F89" s="196"/>
      <c r="G89" s="196"/>
      <c r="H89" s="197"/>
      <c r="I89" s="4">
        <v>81</v>
      </c>
      <c r="J89" s="11">
        <v>0</v>
      </c>
      <c r="K89" s="11">
        <v>0</v>
      </c>
      <c r="N89" s="92"/>
      <c r="O89" s="92"/>
    </row>
    <row r="90" spans="1:15" ht="12.75" customHeight="1" x14ac:dyDescent="0.2">
      <c r="A90" s="195" t="s">
        <v>127</v>
      </c>
      <c r="B90" s="196"/>
      <c r="C90" s="196"/>
      <c r="D90" s="196"/>
      <c r="E90" s="196"/>
      <c r="F90" s="196"/>
      <c r="G90" s="196"/>
      <c r="H90" s="197"/>
      <c r="I90" s="4">
        <v>82</v>
      </c>
      <c r="J90" s="96">
        <v>14654199</v>
      </c>
      <c r="K90" s="96">
        <v>14735045</v>
      </c>
      <c r="N90" s="92"/>
      <c r="O90" s="92"/>
    </row>
    <row r="91" spans="1:15" ht="12.75" customHeight="1" x14ac:dyDescent="0.2">
      <c r="A91" s="192" t="s">
        <v>128</v>
      </c>
      <c r="B91" s="193"/>
      <c r="C91" s="193"/>
      <c r="D91" s="193"/>
      <c r="E91" s="193"/>
      <c r="F91" s="193"/>
      <c r="G91" s="193"/>
      <c r="H91" s="194"/>
      <c r="I91" s="4">
        <v>83</v>
      </c>
      <c r="J91" s="10">
        <f>SUM(J92:J100)</f>
        <v>634831994</v>
      </c>
      <c r="K91" s="10">
        <f>SUM(K92:K100)</f>
        <v>562392555</v>
      </c>
      <c r="N91" s="92"/>
      <c r="O91" s="92"/>
    </row>
    <row r="92" spans="1:15" ht="12.75" customHeight="1" x14ac:dyDescent="0.2">
      <c r="A92" s="195" t="s">
        <v>129</v>
      </c>
      <c r="B92" s="196"/>
      <c r="C92" s="196"/>
      <c r="D92" s="196"/>
      <c r="E92" s="196"/>
      <c r="F92" s="196"/>
      <c r="G92" s="196"/>
      <c r="H92" s="197"/>
      <c r="I92" s="4">
        <v>84</v>
      </c>
      <c r="J92" s="11">
        <v>0</v>
      </c>
      <c r="K92" s="11">
        <v>118872756</v>
      </c>
      <c r="N92" s="92"/>
      <c r="O92" s="92"/>
    </row>
    <row r="93" spans="1:15" ht="12.75" customHeight="1" x14ac:dyDescent="0.2">
      <c r="A93" s="195" t="s">
        <v>130</v>
      </c>
      <c r="B93" s="196"/>
      <c r="C93" s="196"/>
      <c r="D93" s="196"/>
      <c r="E93" s="196"/>
      <c r="F93" s="196"/>
      <c r="G93" s="196"/>
      <c r="H93" s="197"/>
      <c r="I93" s="4">
        <v>85</v>
      </c>
      <c r="J93" s="11">
        <v>0</v>
      </c>
      <c r="K93" s="11">
        <v>0</v>
      </c>
      <c r="N93" s="92"/>
      <c r="O93" s="92"/>
    </row>
    <row r="94" spans="1:15" ht="12.75" customHeight="1" x14ac:dyDescent="0.2">
      <c r="A94" s="195" t="s">
        <v>131</v>
      </c>
      <c r="B94" s="196"/>
      <c r="C94" s="196"/>
      <c r="D94" s="196"/>
      <c r="E94" s="196"/>
      <c r="F94" s="196"/>
      <c r="G94" s="196"/>
      <c r="H94" s="197"/>
      <c r="I94" s="4">
        <v>86</v>
      </c>
      <c r="J94" s="11">
        <v>634831994</v>
      </c>
      <c r="K94" s="11">
        <v>443519799</v>
      </c>
      <c r="N94" s="92"/>
      <c r="O94" s="92"/>
    </row>
    <row r="95" spans="1:15" ht="12.75" customHeight="1" x14ac:dyDescent="0.2">
      <c r="A95" s="195" t="s">
        <v>132</v>
      </c>
      <c r="B95" s="196"/>
      <c r="C95" s="196"/>
      <c r="D95" s="196"/>
      <c r="E95" s="196"/>
      <c r="F95" s="196"/>
      <c r="G95" s="196"/>
      <c r="H95" s="197"/>
      <c r="I95" s="4">
        <v>87</v>
      </c>
      <c r="J95" s="11">
        <v>0</v>
      </c>
      <c r="K95" s="11">
        <v>0</v>
      </c>
      <c r="N95" s="92"/>
      <c r="O95" s="92"/>
    </row>
    <row r="96" spans="1:15" ht="12.75" customHeight="1" x14ac:dyDescent="0.2">
      <c r="A96" s="195" t="s">
        <v>133</v>
      </c>
      <c r="B96" s="196"/>
      <c r="C96" s="196"/>
      <c r="D96" s="196"/>
      <c r="E96" s="196"/>
      <c r="F96" s="196"/>
      <c r="G96" s="196"/>
      <c r="H96" s="197"/>
      <c r="I96" s="4">
        <v>88</v>
      </c>
      <c r="J96" s="11">
        <v>0</v>
      </c>
      <c r="K96" s="11">
        <v>0</v>
      </c>
      <c r="N96" s="92"/>
      <c r="O96" s="92"/>
    </row>
    <row r="97" spans="1:15" ht="12.75" customHeight="1" x14ac:dyDescent="0.2">
      <c r="A97" s="195" t="s">
        <v>134</v>
      </c>
      <c r="B97" s="196"/>
      <c r="C97" s="196"/>
      <c r="D97" s="196"/>
      <c r="E97" s="196"/>
      <c r="F97" s="196"/>
      <c r="G97" s="196"/>
      <c r="H97" s="197"/>
      <c r="I97" s="4">
        <v>89</v>
      </c>
      <c r="J97" s="11">
        <v>0</v>
      </c>
      <c r="K97" s="11">
        <v>0</v>
      </c>
      <c r="N97" s="92"/>
      <c r="O97" s="92"/>
    </row>
    <row r="98" spans="1:15" ht="12.75" customHeight="1" x14ac:dyDescent="0.2">
      <c r="A98" s="195" t="s">
        <v>135</v>
      </c>
      <c r="B98" s="196"/>
      <c r="C98" s="196"/>
      <c r="D98" s="196"/>
      <c r="E98" s="196"/>
      <c r="F98" s="196"/>
      <c r="G98" s="196"/>
      <c r="H98" s="197"/>
      <c r="I98" s="4">
        <v>90</v>
      </c>
      <c r="J98" s="11">
        <v>0</v>
      </c>
      <c r="K98" s="11">
        <v>0</v>
      </c>
      <c r="N98" s="92"/>
      <c r="O98" s="92"/>
    </row>
    <row r="99" spans="1:15" ht="12.75" customHeight="1" x14ac:dyDescent="0.2">
      <c r="A99" s="195" t="s">
        <v>136</v>
      </c>
      <c r="B99" s="196"/>
      <c r="C99" s="196"/>
      <c r="D99" s="196"/>
      <c r="E99" s="196"/>
      <c r="F99" s="196"/>
      <c r="G99" s="196"/>
      <c r="H99" s="197"/>
      <c r="I99" s="4">
        <v>91</v>
      </c>
      <c r="J99" s="11">
        <v>0</v>
      </c>
      <c r="K99" s="11">
        <v>0</v>
      </c>
      <c r="N99" s="92"/>
      <c r="O99" s="92"/>
    </row>
    <row r="100" spans="1:15" ht="12.75" customHeight="1" x14ac:dyDescent="0.2">
      <c r="A100" s="195" t="s">
        <v>137</v>
      </c>
      <c r="B100" s="196"/>
      <c r="C100" s="196"/>
      <c r="D100" s="196"/>
      <c r="E100" s="196"/>
      <c r="F100" s="196"/>
      <c r="G100" s="196"/>
      <c r="H100" s="197"/>
      <c r="I100" s="4">
        <v>92</v>
      </c>
      <c r="J100" s="11">
        <v>0</v>
      </c>
      <c r="K100" s="11">
        <v>0</v>
      </c>
      <c r="N100" s="92"/>
      <c r="O100" s="92"/>
    </row>
    <row r="101" spans="1:15" ht="12.75" customHeight="1" x14ac:dyDescent="0.2">
      <c r="A101" s="192" t="s">
        <v>138</v>
      </c>
      <c r="B101" s="193"/>
      <c r="C101" s="193"/>
      <c r="D101" s="193"/>
      <c r="E101" s="193"/>
      <c r="F101" s="193"/>
      <c r="G101" s="193"/>
      <c r="H101" s="194"/>
      <c r="I101" s="4">
        <v>93</v>
      </c>
      <c r="J101" s="10">
        <f>SUM(J102:J113)</f>
        <v>596989702</v>
      </c>
      <c r="K101" s="10">
        <f>SUM(K102:K113)</f>
        <v>760155232</v>
      </c>
      <c r="N101" s="92"/>
      <c r="O101" s="92"/>
    </row>
    <row r="102" spans="1:15" ht="12.75" customHeight="1" x14ac:dyDescent="0.2">
      <c r="A102" s="195" t="s">
        <v>129</v>
      </c>
      <c r="B102" s="196"/>
      <c r="C102" s="196"/>
      <c r="D102" s="196"/>
      <c r="E102" s="196"/>
      <c r="F102" s="196"/>
      <c r="G102" s="196"/>
      <c r="H102" s="197"/>
      <c r="I102" s="4">
        <v>94</v>
      </c>
      <c r="J102" s="11">
        <v>11670539</v>
      </c>
      <c r="K102" s="11">
        <v>37233931</v>
      </c>
      <c r="N102" s="92"/>
      <c r="O102" s="92"/>
    </row>
    <row r="103" spans="1:15" ht="12.75" customHeight="1" x14ac:dyDescent="0.2">
      <c r="A103" s="195" t="s">
        <v>130</v>
      </c>
      <c r="B103" s="196"/>
      <c r="C103" s="196"/>
      <c r="D103" s="196"/>
      <c r="E103" s="196"/>
      <c r="F103" s="196"/>
      <c r="G103" s="196"/>
      <c r="H103" s="197"/>
      <c r="I103" s="4">
        <v>95</v>
      </c>
      <c r="J103" s="11">
        <v>498365</v>
      </c>
      <c r="K103" s="11">
        <v>422833</v>
      </c>
      <c r="N103" s="92"/>
      <c r="O103" s="92"/>
    </row>
    <row r="104" spans="1:15" ht="12.75" customHeight="1" x14ac:dyDescent="0.2">
      <c r="A104" s="195" t="s">
        <v>131</v>
      </c>
      <c r="B104" s="196"/>
      <c r="C104" s="196"/>
      <c r="D104" s="196"/>
      <c r="E104" s="196"/>
      <c r="F104" s="196"/>
      <c r="G104" s="196"/>
      <c r="H104" s="197"/>
      <c r="I104" s="4">
        <v>96</v>
      </c>
      <c r="J104" s="11">
        <v>257215121</v>
      </c>
      <c r="K104" s="11">
        <v>438263589</v>
      </c>
      <c r="N104" s="92"/>
      <c r="O104" s="92"/>
    </row>
    <row r="105" spans="1:15" ht="12.75" customHeight="1" x14ac:dyDescent="0.2">
      <c r="A105" s="195" t="s">
        <v>132</v>
      </c>
      <c r="B105" s="196"/>
      <c r="C105" s="196"/>
      <c r="D105" s="196"/>
      <c r="E105" s="196"/>
      <c r="F105" s="196"/>
      <c r="G105" s="196"/>
      <c r="H105" s="197"/>
      <c r="I105" s="4">
        <v>97</v>
      </c>
      <c r="J105" s="11">
        <v>38175</v>
      </c>
      <c r="K105" s="11">
        <v>0</v>
      </c>
      <c r="N105" s="92"/>
      <c r="O105" s="92"/>
    </row>
    <row r="106" spans="1:15" ht="12.75" customHeight="1" x14ac:dyDescent="0.2">
      <c r="A106" s="195" t="s">
        <v>133</v>
      </c>
      <c r="B106" s="196"/>
      <c r="C106" s="196"/>
      <c r="D106" s="196"/>
      <c r="E106" s="196"/>
      <c r="F106" s="196"/>
      <c r="G106" s="196"/>
      <c r="H106" s="197"/>
      <c r="I106" s="4">
        <v>98</v>
      </c>
      <c r="J106" s="11">
        <v>286319738</v>
      </c>
      <c r="K106" s="11">
        <v>231246767</v>
      </c>
      <c r="N106" s="92"/>
      <c r="O106" s="92"/>
    </row>
    <row r="107" spans="1:15" ht="12.75" customHeight="1" x14ac:dyDescent="0.2">
      <c r="A107" s="195" t="s">
        <v>134</v>
      </c>
      <c r="B107" s="196"/>
      <c r="C107" s="196"/>
      <c r="D107" s="196"/>
      <c r="E107" s="196"/>
      <c r="F107" s="196"/>
      <c r="G107" s="196"/>
      <c r="H107" s="197"/>
      <c r="I107" s="4">
        <v>99</v>
      </c>
      <c r="J107" s="11">
        <v>0</v>
      </c>
      <c r="K107" s="11">
        <v>0</v>
      </c>
      <c r="N107" s="92"/>
      <c r="O107" s="92"/>
    </row>
    <row r="108" spans="1:15" ht="12.75" customHeight="1" x14ac:dyDescent="0.2">
      <c r="A108" s="195" t="s">
        <v>135</v>
      </c>
      <c r="B108" s="196"/>
      <c r="C108" s="196"/>
      <c r="D108" s="196"/>
      <c r="E108" s="196"/>
      <c r="F108" s="196"/>
      <c r="G108" s="196"/>
      <c r="H108" s="197"/>
      <c r="I108" s="4">
        <v>100</v>
      </c>
      <c r="J108" s="11">
        <v>0</v>
      </c>
      <c r="K108" s="11">
        <v>0</v>
      </c>
      <c r="N108" s="92"/>
      <c r="O108" s="92"/>
    </row>
    <row r="109" spans="1:15" ht="12.75" customHeight="1" x14ac:dyDescent="0.2">
      <c r="A109" s="195" t="s">
        <v>139</v>
      </c>
      <c r="B109" s="196"/>
      <c r="C109" s="196"/>
      <c r="D109" s="196"/>
      <c r="E109" s="196"/>
      <c r="F109" s="196"/>
      <c r="G109" s="196"/>
      <c r="H109" s="197"/>
      <c r="I109" s="4">
        <v>101</v>
      </c>
      <c r="J109" s="11">
        <v>35358859</v>
      </c>
      <c r="K109" s="11">
        <v>31631337</v>
      </c>
      <c r="N109" s="92"/>
      <c r="O109" s="92"/>
    </row>
    <row r="110" spans="1:15" ht="12.75" customHeight="1" x14ac:dyDescent="0.2">
      <c r="A110" s="195" t="s">
        <v>140</v>
      </c>
      <c r="B110" s="196"/>
      <c r="C110" s="196"/>
      <c r="D110" s="196"/>
      <c r="E110" s="196"/>
      <c r="F110" s="196"/>
      <c r="G110" s="196"/>
      <c r="H110" s="197"/>
      <c r="I110" s="4">
        <v>102</v>
      </c>
      <c r="J110" s="96">
        <v>2776920</v>
      </c>
      <c r="K110" s="11">
        <v>13759759</v>
      </c>
      <c r="N110" s="92"/>
      <c r="O110" s="92"/>
    </row>
    <row r="111" spans="1:15" ht="12.75" customHeight="1" x14ac:dyDescent="0.2">
      <c r="A111" s="195" t="s">
        <v>141</v>
      </c>
      <c r="B111" s="196"/>
      <c r="C111" s="196"/>
      <c r="D111" s="196"/>
      <c r="E111" s="196"/>
      <c r="F111" s="196"/>
      <c r="G111" s="196"/>
      <c r="H111" s="197"/>
      <c r="I111" s="4">
        <v>103</v>
      </c>
      <c r="J111" s="11">
        <v>676368</v>
      </c>
      <c r="K111" s="11">
        <v>676368</v>
      </c>
      <c r="N111" s="92"/>
      <c r="O111" s="92"/>
    </row>
    <row r="112" spans="1:15" ht="12.75" customHeight="1" x14ac:dyDescent="0.2">
      <c r="A112" s="195" t="s">
        <v>142</v>
      </c>
      <c r="B112" s="196"/>
      <c r="C112" s="196"/>
      <c r="D112" s="196"/>
      <c r="E112" s="196"/>
      <c r="F112" s="196"/>
      <c r="G112" s="196"/>
      <c r="H112" s="197"/>
      <c r="I112" s="4">
        <v>104</v>
      </c>
      <c r="J112" s="11">
        <v>0</v>
      </c>
      <c r="K112" s="11">
        <v>0</v>
      </c>
      <c r="N112" s="92"/>
      <c r="O112" s="92"/>
    </row>
    <row r="113" spans="1:15" ht="12.75" customHeight="1" x14ac:dyDescent="0.2">
      <c r="A113" s="195" t="s">
        <v>143</v>
      </c>
      <c r="B113" s="196"/>
      <c r="C113" s="196"/>
      <c r="D113" s="196"/>
      <c r="E113" s="196"/>
      <c r="F113" s="196"/>
      <c r="G113" s="196"/>
      <c r="H113" s="197"/>
      <c r="I113" s="4">
        <v>105</v>
      </c>
      <c r="J113" s="11">
        <v>2435617</v>
      </c>
      <c r="K113" s="11">
        <v>6920648</v>
      </c>
      <c r="N113" s="92"/>
      <c r="O113" s="92"/>
    </row>
    <row r="114" spans="1:15" ht="12.75" customHeight="1" x14ac:dyDescent="0.2">
      <c r="A114" s="192" t="s">
        <v>144</v>
      </c>
      <c r="B114" s="193"/>
      <c r="C114" s="193"/>
      <c r="D114" s="193"/>
      <c r="E114" s="193"/>
      <c r="F114" s="193"/>
      <c r="G114" s="193"/>
      <c r="H114" s="194"/>
      <c r="I114" s="4">
        <v>106</v>
      </c>
      <c r="J114" s="11">
        <v>45220053</v>
      </c>
      <c r="K114" s="11">
        <v>57705675</v>
      </c>
      <c r="N114" s="92"/>
      <c r="O114" s="92"/>
    </row>
    <row r="115" spans="1:15" ht="12.75" customHeight="1" x14ac:dyDescent="0.2">
      <c r="A115" s="192" t="s">
        <v>145</v>
      </c>
      <c r="B115" s="193"/>
      <c r="C115" s="193"/>
      <c r="D115" s="193"/>
      <c r="E115" s="193"/>
      <c r="F115" s="193"/>
      <c r="G115" s="193"/>
      <c r="H115" s="194"/>
      <c r="I115" s="4">
        <v>107</v>
      </c>
      <c r="J115" s="10">
        <f>J70+J87+J91+J101+J114</f>
        <v>3259082012</v>
      </c>
      <c r="K115" s="10">
        <f>K70+K87+K91+K101+K114</f>
        <v>3378226822</v>
      </c>
      <c r="N115" s="92"/>
      <c r="O115" s="92"/>
    </row>
    <row r="116" spans="1:15" ht="12.75" customHeight="1" x14ac:dyDescent="0.2">
      <c r="A116" s="221" t="s">
        <v>146</v>
      </c>
      <c r="B116" s="222"/>
      <c r="C116" s="222"/>
      <c r="D116" s="222"/>
      <c r="E116" s="222"/>
      <c r="F116" s="222"/>
      <c r="G116" s="222"/>
      <c r="H116" s="223"/>
      <c r="I116" s="5">
        <v>108</v>
      </c>
      <c r="J116" s="12">
        <v>980151421</v>
      </c>
      <c r="K116" s="12">
        <v>1009179901</v>
      </c>
      <c r="N116" s="92"/>
      <c r="O116" s="92"/>
    </row>
    <row r="117" spans="1:15" ht="12.75" customHeight="1" x14ac:dyDescent="0.2">
      <c r="A117" s="213" t="s">
        <v>147</v>
      </c>
      <c r="B117" s="224"/>
      <c r="C117" s="224"/>
      <c r="D117" s="224"/>
      <c r="E117" s="224"/>
      <c r="F117" s="224"/>
      <c r="G117" s="224"/>
      <c r="H117" s="224"/>
      <c r="I117" s="225"/>
      <c r="J117" s="225"/>
      <c r="K117" s="226"/>
      <c r="N117" s="92"/>
      <c r="O117" s="92"/>
    </row>
    <row r="118" spans="1:15" ht="12.75" customHeight="1" x14ac:dyDescent="0.2">
      <c r="A118" s="189" t="s">
        <v>148</v>
      </c>
      <c r="B118" s="190"/>
      <c r="C118" s="190"/>
      <c r="D118" s="190"/>
      <c r="E118" s="190"/>
      <c r="F118" s="190"/>
      <c r="G118" s="190"/>
      <c r="H118" s="190"/>
      <c r="I118" s="227"/>
      <c r="J118" s="227"/>
      <c r="K118" s="228"/>
      <c r="N118" s="92"/>
      <c r="O118" s="92"/>
    </row>
    <row r="119" spans="1:15" ht="12.75" customHeight="1" x14ac:dyDescent="0.2">
      <c r="A119" s="195" t="s">
        <v>149</v>
      </c>
      <c r="B119" s="196"/>
      <c r="C119" s="196"/>
      <c r="D119" s="196"/>
      <c r="E119" s="196"/>
      <c r="F119" s="196"/>
      <c r="G119" s="196"/>
      <c r="H119" s="197"/>
      <c r="I119" s="4">
        <v>109</v>
      </c>
      <c r="J119" s="11">
        <v>0</v>
      </c>
      <c r="K119" s="11">
        <v>0</v>
      </c>
      <c r="N119" s="92"/>
      <c r="O119" s="92"/>
    </row>
    <row r="120" spans="1:15" ht="12.75" customHeight="1" x14ac:dyDescent="0.2">
      <c r="A120" s="229" t="s">
        <v>150</v>
      </c>
      <c r="B120" s="230"/>
      <c r="C120" s="230"/>
      <c r="D120" s="230"/>
      <c r="E120" s="230"/>
      <c r="F120" s="230"/>
      <c r="G120" s="230"/>
      <c r="H120" s="231"/>
      <c r="I120" s="7">
        <v>110</v>
      </c>
      <c r="J120" s="12">
        <f>J86</f>
        <v>0</v>
      </c>
      <c r="K120" s="12">
        <f>K86</f>
        <v>0</v>
      </c>
      <c r="L120" s="92"/>
      <c r="N120" s="92"/>
      <c r="O120" s="92"/>
    </row>
    <row r="121" spans="1:15" x14ac:dyDescent="0.2">
      <c r="A121" s="1"/>
      <c r="B121" s="1"/>
      <c r="C121" s="1"/>
      <c r="D121" s="1"/>
      <c r="E121" s="1"/>
      <c r="F121" s="1"/>
      <c r="G121" s="1"/>
      <c r="H121" s="1"/>
      <c r="I121" s="2"/>
      <c r="J121" s="124"/>
      <c r="K121" s="3"/>
    </row>
    <row r="122" spans="1:15" x14ac:dyDescent="0.2">
      <c r="A122" s="219"/>
      <c r="B122" s="220"/>
      <c r="C122" s="220"/>
      <c r="D122" s="220"/>
      <c r="E122" s="220"/>
      <c r="F122" s="220"/>
      <c r="G122" s="220"/>
      <c r="H122" s="220"/>
      <c r="I122" s="220"/>
      <c r="J122" s="220"/>
      <c r="K122" s="220"/>
    </row>
    <row r="123" spans="1:15" x14ac:dyDescent="0.2">
      <c r="A123" s="219"/>
      <c r="B123" s="220"/>
      <c r="C123" s="220"/>
      <c r="D123" s="220"/>
      <c r="E123" s="220"/>
      <c r="F123" s="220"/>
      <c r="G123" s="220"/>
      <c r="H123" s="220"/>
      <c r="I123" s="220"/>
      <c r="J123" s="220"/>
      <c r="K123" s="220"/>
    </row>
  </sheetData>
  <mergeCells count="121">
    <mergeCell ref="A123:K123"/>
    <mergeCell ref="A116:H116"/>
    <mergeCell ref="A117:K117"/>
    <mergeCell ref="A118:K118"/>
    <mergeCell ref="A119:H119"/>
    <mergeCell ref="A120:H120"/>
    <mergeCell ref="A122:K122"/>
    <mergeCell ref="A110:H110"/>
    <mergeCell ref="A111:H111"/>
    <mergeCell ref="A112:H112"/>
    <mergeCell ref="A113:H113"/>
    <mergeCell ref="A114:H114"/>
    <mergeCell ref="A115:H115"/>
    <mergeCell ref="A104:H104"/>
    <mergeCell ref="A105:H105"/>
    <mergeCell ref="A106:H106"/>
    <mergeCell ref="A107:H107"/>
    <mergeCell ref="A108:H108"/>
    <mergeCell ref="A109:H109"/>
    <mergeCell ref="A98:H98"/>
    <mergeCell ref="A99:H99"/>
    <mergeCell ref="A100:H100"/>
    <mergeCell ref="A101:H101"/>
    <mergeCell ref="A102:H102"/>
    <mergeCell ref="A103:H103"/>
    <mergeCell ref="A92:H92"/>
    <mergeCell ref="A93:H93"/>
    <mergeCell ref="A94:H94"/>
    <mergeCell ref="A95:H95"/>
    <mergeCell ref="A96:H96"/>
    <mergeCell ref="A97:H97"/>
    <mergeCell ref="A86:H86"/>
    <mergeCell ref="A87:H87"/>
    <mergeCell ref="A88:H88"/>
    <mergeCell ref="A89:H89"/>
    <mergeCell ref="A90:H90"/>
    <mergeCell ref="A91:H91"/>
    <mergeCell ref="A80:H80"/>
    <mergeCell ref="A81:H81"/>
    <mergeCell ref="A82:H82"/>
    <mergeCell ref="A83:H83"/>
    <mergeCell ref="A84:H84"/>
    <mergeCell ref="A85:H85"/>
    <mergeCell ref="A74:H74"/>
    <mergeCell ref="A75:H75"/>
    <mergeCell ref="A76:H76"/>
    <mergeCell ref="A77:H77"/>
    <mergeCell ref="A78:H78"/>
    <mergeCell ref="A79:H79"/>
    <mergeCell ref="A68:H68"/>
    <mergeCell ref="A69:K69"/>
    <mergeCell ref="A70:H70"/>
    <mergeCell ref="A71:H71"/>
    <mergeCell ref="A72:H72"/>
    <mergeCell ref="A73:H73"/>
    <mergeCell ref="A62:H62"/>
    <mergeCell ref="A63:H63"/>
    <mergeCell ref="A64:H64"/>
    <mergeCell ref="A65:H65"/>
    <mergeCell ref="A66:H66"/>
    <mergeCell ref="A67:H67"/>
    <mergeCell ref="A56:H56"/>
    <mergeCell ref="A57:H57"/>
    <mergeCell ref="A58:H58"/>
    <mergeCell ref="A59:H59"/>
    <mergeCell ref="A60:H60"/>
    <mergeCell ref="A61:H61"/>
    <mergeCell ref="A50:H50"/>
    <mergeCell ref="A51:H51"/>
    <mergeCell ref="A52:H52"/>
    <mergeCell ref="A53:H53"/>
    <mergeCell ref="A54:H54"/>
    <mergeCell ref="A55:H55"/>
    <mergeCell ref="A44:H44"/>
    <mergeCell ref="A45:H45"/>
    <mergeCell ref="A46:H46"/>
    <mergeCell ref="A47:H47"/>
    <mergeCell ref="A48:H48"/>
    <mergeCell ref="A49:H49"/>
    <mergeCell ref="A38:H38"/>
    <mergeCell ref="A39:H39"/>
    <mergeCell ref="A40:H40"/>
    <mergeCell ref="A41:H41"/>
    <mergeCell ref="A42:H42"/>
    <mergeCell ref="A43:H43"/>
    <mergeCell ref="A32:H32"/>
    <mergeCell ref="A33:H33"/>
    <mergeCell ref="A34:H34"/>
    <mergeCell ref="A35:H35"/>
    <mergeCell ref="A36:H36"/>
    <mergeCell ref="A37:H37"/>
    <mergeCell ref="A26:H26"/>
    <mergeCell ref="A27:H27"/>
    <mergeCell ref="A28:H28"/>
    <mergeCell ref="A29:H29"/>
    <mergeCell ref="A30:H30"/>
    <mergeCell ref="A31:H31"/>
    <mergeCell ref="A20:H20"/>
    <mergeCell ref="A21:H21"/>
    <mergeCell ref="A22:H22"/>
    <mergeCell ref="A23:H23"/>
    <mergeCell ref="A24:H24"/>
    <mergeCell ref="A25:H25"/>
    <mergeCell ref="A14:H14"/>
    <mergeCell ref="A15:H15"/>
    <mergeCell ref="A16:H16"/>
    <mergeCell ref="A17:H17"/>
    <mergeCell ref="A18:H18"/>
    <mergeCell ref="A19:H19"/>
    <mergeCell ref="A8:H8"/>
    <mergeCell ref="A9:H9"/>
    <mergeCell ref="A10:H10"/>
    <mergeCell ref="A11:H11"/>
    <mergeCell ref="A12:H12"/>
    <mergeCell ref="A13:H13"/>
    <mergeCell ref="A1:K1"/>
    <mergeCell ref="A2:K2"/>
    <mergeCell ref="A4:K4"/>
    <mergeCell ref="A5:H5"/>
    <mergeCell ref="A6:H6"/>
    <mergeCell ref="A7:K7"/>
  </mergeCells>
  <dataValidations count="5">
    <dataValidation type="whole" operator="greaterThanOrEqual" allowBlank="1" showInputMessage="1" showErrorMessage="1" errorTitle="Pogrešan unos" error="Mogu se unijeti samo cjelobrojne pozitivne vrijednosti." sqref="K8:K26 J80:K85 J73:K78 J71:K71 J67:K68 J26 J27:K27 J34:J35 K28:K35 J28:J32 J36:K57 J58:J62 J65:J66 K58:K66 J8:J24 J87:K116">
      <formula1>0</formula1>
    </dataValidation>
    <dataValidation type="whole" operator="notEqual" allowBlank="1" showInputMessage="1" showErrorMessage="1" errorTitle="Pogrešan unos" error="Mogu se unijeti samo cjelobrojne vrijednosti. Ova AOP oznaka može se unijeti i s negativnim predznakom" sqref="J79:K79">
      <formula1>9999999999</formula1>
    </dataValidation>
    <dataValidation type="whole" operator="notEqual" allowBlank="1" showInputMessage="1" showErrorMessage="1" errorTitle="Pogrešan unos" error="Mogu se unijeti samo cjelobrojne pozitivne ili negativne vrijednosti." sqref="J72:K72">
      <formula1>9999999999</formula1>
    </dataValidation>
    <dataValidation type="whole" operator="notEqual" allowBlank="1" showInputMessage="1" showErrorMessage="1" errorTitle="Pogrešan unos" error="Mogu se unijeti samo cjelobrojne pozitivne ili negativne vrijednosti." sqref="J70:K70 J25 J33 J63:J64">
      <formula1>999999999999</formula1>
    </dataValidation>
    <dataValidation type="whole" operator="notEqual" allowBlank="1" showInputMessage="1" showErrorMessage="1" errorTitle="Pogrešan unos" error="Mogu se unijeti samo cjelobrojne vrijednosti." sqref="J120:K120 J86:K86">
      <formula1>999999999999</formula1>
    </dataValidation>
  </dataValidations>
  <printOptions horizontalCentered="1"/>
  <pageMargins left="0.35433070866141736" right="0.35433070866141736" top="0.59055118110236227" bottom="0.19685039370078741" header="0.51181102362204722" footer="0.51181102362204722"/>
  <pageSetup paperSize="9" scale="88" orientation="portrait" r:id="rId1"/>
  <headerFooter alignWithMargins="0"/>
  <rowBreaks count="1" manualBreakCount="1">
    <brk id="68" max="10" man="1"/>
  </rowBreaks>
  <ignoredErrors>
    <ignoredError sqref="J36:K36 J57:K57 J101:K101" formulaRange="1"/>
    <ignoredError sqref="J120:K12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U75"/>
  <sheetViews>
    <sheetView showGridLines="0" zoomScale="90" zoomScaleNormal="90" zoomScaleSheetLayoutView="110" workbookViewId="0">
      <selection activeCell="Q25" sqref="Q25"/>
    </sheetView>
  </sheetViews>
  <sheetFormatPr defaultRowHeight="12.75" x14ac:dyDescent="0.2"/>
  <cols>
    <col min="6" max="6" width="4.140625" customWidth="1"/>
    <col min="7" max="7" width="9.140625" customWidth="1"/>
    <col min="8" max="8" width="26.5703125" customWidth="1"/>
    <col min="9" max="9" width="4.7109375" customWidth="1"/>
    <col min="10" max="10" width="12" style="75" bestFit="1" customWidth="1"/>
    <col min="11" max="11" width="12.7109375" style="75" customWidth="1"/>
    <col min="12" max="12" width="12" style="75" bestFit="1" customWidth="1"/>
    <col min="13" max="13" width="10.28515625" style="75" customWidth="1"/>
    <col min="14" max="14" width="10.140625" style="117" bestFit="1" customWidth="1"/>
    <col min="15" max="15" width="11.140625" style="92" bestFit="1" customWidth="1"/>
    <col min="16" max="16" width="9.7109375" style="117" bestFit="1" customWidth="1"/>
    <col min="17" max="17" width="9.140625" style="117"/>
  </cols>
  <sheetData>
    <row r="1" spans="1:21" ht="12.75" customHeight="1" x14ac:dyDescent="0.2">
      <c r="A1" s="198" t="s">
        <v>290</v>
      </c>
      <c r="B1" s="198"/>
      <c r="C1" s="198"/>
      <c r="D1" s="198"/>
      <c r="E1" s="198"/>
      <c r="F1" s="198"/>
      <c r="G1" s="198"/>
      <c r="H1" s="198"/>
      <c r="I1" s="198"/>
      <c r="J1" s="198"/>
      <c r="K1" s="198"/>
      <c r="L1" s="198"/>
      <c r="M1" s="198"/>
    </row>
    <row r="2" spans="1:21" ht="12.75" customHeight="1" x14ac:dyDescent="0.2">
      <c r="A2" s="199" t="s">
        <v>307</v>
      </c>
      <c r="B2" s="199"/>
      <c r="C2" s="199"/>
      <c r="D2" s="199"/>
      <c r="E2" s="199"/>
      <c r="F2" s="199"/>
      <c r="G2" s="199"/>
      <c r="H2" s="199"/>
      <c r="I2" s="199"/>
      <c r="J2" s="199"/>
      <c r="K2" s="199"/>
      <c r="L2" s="199"/>
      <c r="M2" s="199"/>
    </row>
    <row r="3" spans="1:21" ht="11.25" customHeight="1" x14ac:dyDescent="0.2">
      <c r="A3" s="98"/>
      <c r="B3" s="98"/>
      <c r="C3" s="98"/>
      <c r="D3" s="98"/>
      <c r="E3" s="98"/>
      <c r="F3" s="98"/>
      <c r="G3" s="98"/>
      <c r="H3" s="98"/>
      <c r="I3" s="98"/>
      <c r="J3" s="98"/>
      <c r="K3" s="98"/>
      <c r="L3" s="98"/>
      <c r="M3" s="98"/>
    </row>
    <row r="4" spans="1:21" ht="12.75" customHeight="1" x14ac:dyDescent="0.2">
      <c r="A4" s="232" t="s">
        <v>295</v>
      </c>
      <c r="B4" s="233"/>
      <c r="C4" s="233"/>
      <c r="D4" s="233"/>
      <c r="E4" s="233"/>
      <c r="F4" s="233"/>
      <c r="G4" s="233"/>
      <c r="H4" s="233"/>
      <c r="I4" s="233"/>
      <c r="J4" s="233"/>
      <c r="K4" s="233"/>
      <c r="L4" s="233"/>
      <c r="M4" s="234"/>
    </row>
    <row r="5" spans="1:21" ht="36.75" thickBot="1" x14ac:dyDescent="0.25">
      <c r="A5" s="235" t="s">
        <v>43</v>
      </c>
      <c r="B5" s="235"/>
      <c r="C5" s="235"/>
      <c r="D5" s="235"/>
      <c r="E5" s="235"/>
      <c r="F5" s="235"/>
      <c r="G5" s="235"/>
      <c r="H5" s="235"/>
      <c r="I5" s="116" t="s">
        <v>44</v>
      </c>
      <c r="J5" s="236" t="s">
        <v>286</v>
      </c>
      <c r="K5" s="237"/>
      <c r="L5" s="236" t="s">
        <v>152</v>
      </c>
      <c r="M5" s="237"/>
    </row>
    <row r="6" spans="1:21" ht="13.5" thickBot="1" x14ac:dyDescent="0.25">
      <c r="A6" s="238"/>
      <c r="B6" s="239"/>
      <c r="C6" s="239"/>
      <c r="D6" s="239"/>
      <c r="E6" s="239"/>
      <c r="F6" s="239"/>
      <c r="G6" s="239"/>
      <c r="H6" s="240"/>
      <c r="I6" s="93"/>
      <c r="J6" s="94" t="s">
        <v>292</v>
      </c>
      <c r="K6" s="95" t="s">
        <v>291</v>
      </c>
      <c r="L6" s="94" t="s">
        <v>292</v>
      </c>
      <c r="M6" s="95" t="s">
        <v>291</v>
      </c>
    </row>
    <row r="7" spans="1:21" x14ac:dyDescent="0.2">
      <c r="A7" s="206">
        <v>1</v>
      </c>
      <c r="B7" s="206"/>
      <c r="C7" s="206"/>
      <c r="D7" s="206"/>
      <c r="E7" s="206"/>
      <c r="F7" s="206"/>
      <c r="G7" s="206"/>
      <c r="H7" s="206"/>
      <c r="I7" s="65">
        <v>2</v>
      </c>
      <c r="J7" s="115">
        <v>3</v>
      </c>
      <c r="K7" s="115">
        <v>4</v>
      </c>
      <c r="L7" s="115">
        <v>5</v>
      </c>
      <c r="M7" s="115">
        <v>6</v>
      </c>
    </row>
    <row r="8" spans="1:21" x14ac:dyDescent="0.2">
      <c r="A8" s="189" t="s">
        <v>153</v>
      </c>
      <c r="B8" s="190"/>
      <c r="C8" s="190"/>
      <c r="D8" s="190"/>
      <c r="E8" s="190"/>
      <c r="F8" s="190"/>
      <c r="G8" s="190"/>
      <c r="H8" s="191"/>
      <c r="I8" s="6">
        <v>111</v>
      </c>
      <c r="J8" s="14">
        <f>SUM(J9:J10)</f>
        <v>1358627804</v>
      </c>
      <c r="K8" s="14">
        <f>SUM(K9:K10)</f>
        <v>500332948</v>
      </c>
      <c r="L8" s="14">
        <f>SUM(L9:L10)</f>
        <v>1424433528</v>
      </c>
      <c r="M8" s="14">
        <f>SUM(M9:M10)</f>
        <v>512807928</v>
      </c>
      <c r="N8" s="92"/>
      <c r="R8" s="83"/>
      <c r="S8" s="83"/>
      <c r="T8" s="83"/>
      <c r="U8" s="83"/>
    </row>
    <row r="9" spans="1:21" x14ac:dyDescent="0.2">
      <c r="A9" s="192" t="s">
        <v>154</v>
      </c>
      <c r="B9" s="193"/>
      <c r="C9" s="193"/>
      <c r="D9" s="193"/>
      <c r="E9" s="193"/>
      <c r="F9" s="193"/>
      <c r="G9" s="193"/>
      <c r="H9" s="194"/>
      <c r="I9" s="4">
        <v>112</v>
      </c>
      <c r="J9" s="11">
        <v>1316799080</v>
      </c>
      <c r="K9" s="11">
        <v>490347965</v>
      </c>
      <c r="L9" s="11">
        <v>1382983441</v>
      </c>
      <c r="M9" s="11">
        <v>502866602</v>
      </c>
      <c r="N9" s="92"/>
      <c r="R9" s="83"/>
      <c r="S9" s="83"/>
      <c r="T9" s="83"/>
      <c r="U9" s="83"/>
    </row>
    <row r="10" spans="1:21" x14ac:dyDescent="0.2">
      <c r="A10" s="192" t="s">
        <v>155</v>
      </c>
      <c r="B10" s="193"/>
      <c r="C10" s="193"/>
      <c r="D10" s="193"/>
      <c r="E10" s="193"/>
      <c r="F10" s="193"/>
      <c r="G10" s="193"/>
      <c r="H10" s="194"/>
      <c r="I10" s="4">
        <v>113</v>
      </c>
      <c r="J10" s="11">
        <v>41828724</v>
      </c>
      <c r="K10" s="11">
        <v>9984983</v>
      </c>
      <c r="L10" s="11">
        <v>41450087</v>
      </c>
      <c r="M10" s="11">
        <v>9941326</v>
      </c>
      <c r="N10" s="92"/>
      <c r="R10" s="83"/>
      <c r="S10" s="83"/>
      <c r="T10" s="83"/>
      <c r="U10" s="83"/>
    </row>
    <row r="11" spans="1:21" x14ac:dyDescent="0.2">
      <c r="A11" s="192" t="s">
        <v>156</v>
      </c>
      <c r="B11" s="193"/>
      <c r="C11" s="193"/>
      <c r="D11" s="193"/>
      <c r="E11" s="193"/>
      <c r="F11" s="193"/>
      <c r="G11" s="193"/>
      <c r="H11" s="194"/>
      <c r="I11" s="4">
        <v>114</v>
      </c>
      <c r="J11" s="10">
        <f>J12+J13+J17+J21+J22+J23+J26+J27</f>
        <v>1247621982</v>
      </c>
      <c r="K11" s="10">
        <f>K12+K13+K17+K21+K22+K23+K26+K27</f>
        <v>462002073</v>
      </c>
      <c r="L11" s="10">
        <f>L12+L13+L17+L21+L22+L23+L26+L27</f>
        <v>1328750938</v>
      </c>
      <c r="M11" s="10">
        <f>M12+M13+M17+M21+M22+M23+M26+M27</f>
        <v>471704911</v>
      </c>
      <c r="N11" s="92"/>
      <c r="R11" s="83"/>
      <c r="S11" s="83"/>
      <c r="T11" s="83"/>
      <c r="U11" s="83"/>
    </row>
    <row r="12" spans="1:21" x14ac:dyDescent="0.2">
      <c r="A12" s="192" t="s">
        <v>285</v>
      </c>
      <c r="B12" s="193"/>
      <c r="C12" s="193"/>
      <c r="D12" s="193"/>
      <c r="E12" s="193"/>
      <c r="F12" s="193"/>
      <c r="G12" s="193"/>
      <c r="H12" s="194"/>
      <c r="I12" s="4">
        <v>115</v>
      </c>
      <c r="J12" s="11">
        <v>-26288659</v>
      </c>
      <c r="K12" s="96">
        <v>-25141193</v>
      </c>
      <c r="L12" s="11">
        <v>-41640050</v>
      </c>
      <c r="M12" s="96">
        <v>-31887259</v>
      </c>
      <c r="N12" s="92"/>
      <c r="P12" s="92"/>
      <c r="R12" s="83"/>
      <c r="S12" s="83"/>
      <c r="T12" s="83"/>
      <c r="U12" s="83"/>
    </row>
    <row r="13" spans="1:21" x14ac:dyDescent="0.2">
      <c r="A13" s="192" t="s">
        <v>157</v>
      </c>
      <c r="B13" s="193"/>
      <c r="C13" s="193"/>
      <c r="D13" s="193"/>
      <c r="E13" s="193"/>
      <c r="F13" s="193"/>
      <c r="G13" s="193"/>
      <c r="H13" s="194"/>
      <c r="I13" s="4">
        <v>116</v>
      </c>
      <c r="J13" s="10">
        <f>SUM(J14:J16)</f>
        <v>871585615</v>
      </c>
      <c r="K13" s="10">
        <f>SUM(K14:K16)</f>
        <v>344656093</v>
      </c>
      <c r="L13" s="10">
        <f>SUM(L14:L16)</f>
        <v>925500314</v>
      </c>
      <c r="M13" s="10">
        <f>SUM(M14:M16)</f>
        <v>348384716</v>
      </c>
      <c r="N13" s="92"/>
      <c r="R13" s="83"/>
      <c r="S13" s="83"/>
      <c r="T13" s="83"/>
      <c r="U13" s="83"/>
    </row>
    <row r="14" spans="1:21" x14ac:dyDescent="0.2">
      <c r="A14" s="195" t="s">
        <v>158</v>
      </c>
      <c r="B14" s="196"/>
      <c r="C14" s="196"/>
      <c r="D14" s="196"/>
      <c r="E14" s="196"/>
      <c r="F14" s="196"/>
      <c r="G14" s="196"/>
      <c r="H14" s="197"/>
      <c r="I14" s="4">
        <v>117</v>
      </c>
      <c r="J14" s="11">
        <v>489503039</v>
      </c>
      <c r="K14" s="11">
        <v>194052180</v>
      </c>
      <c r="L14" s="11">
        <v>623027180</v>
      </c>
      <c r="M14" s="11">
        <v>234820843</v>
      </c>
      <c r="N14" s="92"/>
      <c r="R14" s="83"/>
      <c r="S14" s="83"/>
      <c r="T14" s="83"/>
      <c r="U14" s="83"/>
    </row>
    <row r="15" spans="1:21" x14ac:dyDescent="0.2">
      <c r="A15" s="195" t="s">
        <v>159</v>
      </c>
      <c r="B15" s="196"/>
      <c r="C15" s="196"/>
      <c r="D15" s="196"/>
      <c r="E15" s="196"/>
      <c r="F15" s="196"/>
      <c r="G15" s="196"/>
      <c r="H15" s="197"/>
      <c r="I15" s="4">
        <v>118</v>
      </c>
      <c r="J15" s="11">
        <v>240036940</v>
      </c>
      <c r="K15" s="11">
        <v>97198096</v>
      </c>
      <c r="L15" s="11">
        <v>160332443</v>
      </c>
      <c r="M15" s="11">
        <v>61920270</v>
      </c>
      <c r="N15" s="92"/>
      <c r="R15" s="83"/>
      <c r="S15" s="83"/>
      <c r="T15" s="83"/>
      <c r="U15" s="83"/>
    </row>
    <row r="16" spans="1:21" x14ac:dyDescent="0.2">
      <c r="A16" s="195" t="s">
        <v>160</v>
      </c>
      <c r="B16" s="196"/>
      <c r="C16" s="196"/>
      <c r="D16" s="196"/>
      <c r="E16" s="196"/>
      <c r="F16" s="196"/>
      <c r="G16" s="196"/>
      <c r="H16" s="197"/>
      <c r="I16" s="4">
        <v>119</v>
      </c>
      <c r="J16" s="11">
        <v>142045636</v>
      </c>
      <c r="K16" s="11">
        <v>53405817</v>
      </c>
      <c r="L16" s="11">
        <v>142140691</v>
      </c>
      <c r="M16" s="11">
        <v>51643603</v>
      </c>
      <c r="N16" s="92"/>
      <c r="R16" s="83"/>
      <c r="S16" s="83"/>
      <c r="T16" s="83"/>
      <c r="U16" s="83"/>
    </row>
    <row r="17" spans="1:21" x14ac:dyDescent="0.2">
      <c r="A17" s="192" t="s">
        <v>161</v>
      </c>
      <c r="B17" s="193"/>
      <c r="C17" s="193"/>
      <c r="D17" s="193"/>
      <c r="E17" s="193"/>
      <c r="F17" s="193"/>
      <c r="G17" s="193"/>
      <c r="H17" s="194"/>
      <c r="I17" s="4">
        <v>120</v>
      </c>
      <c r="J17" s="10">
        <f>SUM(J18:J20)</f>
        <v>247549032</v>
      </c>
      <c r="K17" s="10">
        <f>SUM(K18:K20)</f>
        <v>86971128</v>
      </c>
      <c r="L17" s="10">
        <f>SUM(L18:L20)</f>
        <v>285456937</v>
      </c>
      <c r="M17" s="10">
        <f>SUM(M18:M20)</f>
        <v>101140000</v>
      </c>
      <c r="N17" s="92"/>
      <c r="P17" s="92"/>
      <c r="R17" s="83"/>
      <c r="S17" s="83"/>
      <c r="T17" s="83"/>
      <c r="U17" s="83"/>
    </row>
    <row r="18" spans="1:21" x14ac:dyDescent="0.2">
      <c r="A18" s="195" t="s">
        <v>162</v>
      </c>
      <c r="B18" s="196"/>
      <c r="C18" s="196"/>
      <c r="D18" s="196"/>
      <c r="E18" s="196"/>
      <c r="F18" s="196"/>
      <c r="G18" s="196"/>
      <c r="H18" s="197"/>
      <c r="I18" s="4">
        <v>121</v>
      </c>
      <c r="J18" s="11">
        <v>148706990</v>
      </c>
      <c r="K18" s="11">
        <v>53412323</v>
      </c>
      <c r="L18" s="11">
        <v>173035414</v>
      </c>
      <c r="M18" s="11">
        <v>62644018</v>
      </c>
      <c r="N18" s="92"/>
      <c r="R18" s="83"/>
      <c r="S18" s="83"/>
      <c r="T18" s="83"/>
      <c r="U18" s="83"/>
    </row>
    <row r="19" spans="1:21" x14ac:dyDescent="0.2">
      <c r="A19" s="195" t="s">
        <v>163</v>
      </c>
      <c r="B19" s="196"/>
      <c r="C19" s="196"/>
      <c r="D19" s="196"/>
      <c r="E19" s="196"/>
      <c r="F19" s="196"/>
      <c r="G19" s="196"/>
      <c r="H19" s="197"/>
      <c r="I19" s="4">
        <v>122</v>
      </c>
      <c r="J19" s="11">
        <v>61612859</v>
      </c>
      <c r="K19" s="11">
        <v>20818943</v>
      </c>
      <c r="L19" s="11">
        <v>70479375</v>
      </c>
      <c r="M19" s="11">
        <v>23988110</v>
      </c>
      <c r="N19" s="92"/>
      <c r="R19" s="83"/>
      <c r="S19" s="83"/>
      <c r="T19" s="83"/>
      <c r="U19" s="83"/>
    </row>
    <row r="20" spans="1:21" x14ac:dyDescent="0.2">
      <c r="A20" s="195" t="s">
        <v>164</v>
      </c>
      <c r="B20" s="196"/>
      <c r="C20" s="196"/>
      <c r="D20" s="196"/>
      <c r="E20" s="196"/>
      <c r="F20" s="196"/>
      <c r="G20" s="196"/>
      <c r="H20" s="197"/>
      <c r="I20" s="4">
        <v>123</v>
      </c>
      <c r="J20" s="11">
        <v>37229183</v>
      </c>
      <c r="K20" s="11">
        <v>12739862</v>
      </c>
      <c r="L20" s="11">
        <v>41942148</v>
      </c>
      <c r="M20" s="11">
        <v>14507872</v>
      </c>
      <c r="N20" s="92"/>
      <c r="R20" s="83"/>
      <c r="S20" s="83"/>
      <c r="T20" s="83"/>
      <c r="U20" s="83"/>
    </row>
    <row r="21" spans="1:21" x14ac:dyDescent="0.2">
      <c r="A21" s="192" t="s">
        <v>165</v>
      </c>
      <c r="B21" s="193"/>
      <c r="C21" s="193"/>
      <c r="D21" s="193"/>
      <c r="E21" s="193"/>
      <c r="F21" s="193"/>
      <c r="G21" s="193"/>
      <c r="H21" s="194"/>
      <c r="I21" s="4">
        <v>124</v>
      </c>
      <c r="J21" s="11">
        <v>59216215</v>
      </c>
      <c r="K21" s="11">
        <v>19633201</v>
      </c>
      <c r="L21" s="11">
        <v>67987043</v>
      </c>
      <c r="M21" s="11">
        <v>21098588</v>
      </c>
      <c r="N21" s="92"/>
      <c r="R21" s="83"/>
      <c r="S21" s="83"/>
      <c r="T21" s="83"/>
      <c r="U21" s="83"/>
    </row>
    <row r="22" spans="1:21" x14ac:dyDescent="0.2">
      <c r="A22" s="192" t="s">
        <v>166</v>
      </c>
      <c r="B22" s="193"/>
      <c r="C22" s="193"/>
      <c r="D22" s="193"/>
      <c r="E22" s="193"/>
      <c r="F22" s="193"/>
      <c r="G22" s="193"/>
      <c r="H22" s="194"/>
      <c r="I22" s="4">
        <v>125</v>
      </c>
      <c r="J22" s="11">
        <v>63681386</v>
      </c>
      <c r="K22" s="11">
        <v>23765710</v>
      </c>
      <c r="L22" s="11">
        <v>73650330</v>
      </c>
      <c r="M22" s="11">
        <v>26271278</v>
      </c>
      <c r="N22" s="92"/>
      <c r="R22" s="83"/>
      <c r="S22" s="83"/>
      <c r="T22" s="83"/>
      <c r="U22" s="83"/>
    </row>
    <row r="23" spans="1:21" x14ac:dyDescent="0.2">
      <c r="A23" s="192" t="s">
        <v>167</v>
      </c>
      <c r="B23" s="193"/>
      <c r="C23" s="193"/>
      <c r="D23" s="193"/>
      <c r="E23" s="193"/>
      <c r="F23" s="193"/>
      <c r="G23" s="193"/>
      <c r="H23" s="194"/>
      <c r="I23" s="4">
        <v>126</v>
      </c>
      <c r="J23" s="10">
        <f>SUM(J24:J25)</f>
        <v>2825294</v>
      </c>
      <c r="K23" s="10">
        <f>SUM(K24:K25)</f>
        <v>3649921</v>
      </c>
      <c r="L23" s="10">
        <f>SUM(L24:L25)</f>
        <v>-2466681</v>
      </c>
      <c r="M23" s="10">
        <f>SUM(M24:M25)</f>
        <v>1545713</v>
      </c>
      <c r="N23" s="92"/>
      <c r="R23" s="83"/>
      <c r="S23" s="83"/>
      <c r="T23" s="83"/>
      <c r="U23" s="83"/>
    </row>
    <row r="24" spans="1:21" x14ac:dyDescent="0.2">
      <c r="A24" s="195" t="s">
        <v>168</v>
      </c>
      <c r="B24" s="196"/>
      <c r="C24" s="196"/>
      <c r="D24" s="196"/>
      <c r="E24" s="196"/>
      <c r="F24" s="196"/>
      <c r="G24" s="196"/>
      <c r="H24" s="197"/>
      <c r="I24" s="4">
        <v>127</v>
      </c>
      <c r="J24" s="11">
        <v>0</v>
      </c>
      <c r="K24" s="11">
        <v>0</v>
      </c>
      <c r="L24" s="11">
        <v>0</v>
      </c>
      <c r="M24" s="130">
        <v>0</v>
      </c>
      <c r="N24" s="92"/>
      <c r="R24" s="83"/>
      <c r="S24" s="83"/>
      <c r="T24" s="83"/>
      <c r="U24" s="83"/>
    </row>
    <row r="25" spans="1:21" x14ac:dyDescent="0.2">
      <c r="A25" s="195" t="s">
        <v>169</v>
      </c>
      <c r="B25" s="196"/>
      <c r="C25" s="196"/>
      <c r="D25" s="196"/>
      <c r="E25" s="196"/>
      <c r="F25" s="196"/>
      <c r="G25" s="196"/>
      <c r="H25" s="197"/>
      <c r="I25" s="4">
        <v>128</v>
      </c>
      <c r="J25" s="11">
        <v>2825294</v>
      </c>
      <c r="K25" s="11">
        <v>3649921</v>
      </c>
      <c r="L25" s="11">
        <v>-2466681</v>
      </c>
      <c r="M25" s="11">
        <v>1545713</v>
      </c>
      <c r="N25" s="92"/>
      <c r="P25" s="92"/>
      <c r="R25" s="83"/>
      <c r="S25" s="83"/>
      <c r="T25" s="83"/>
      <c r="U25" s="83"/>
    </row>
    <row r="26" spans="1:21" x14ac:dyDescent="0.2">
      <c r="A26" s="192" t="s">
        <v>170</v>
      </c>
      <c r="B26" s="193"/>
      <c r="C26" s="193"/>
      <c r="D26" s="193"/>
      <c r="E26" s="193"/>
      <c r="F26" s="193"/>
      <c r="G26" s="193"/>
      <c r="H26" s="194"/>
      <c r="I26" s="4">
        <v>129</v>
      </c>
      <c r="J26" s="11">
        <v>0</v>
      </c>
      <c r="K26" s="130">
        <v>0</v>
      </c>
      <c r="L26" s="11">
        <v>314643</v>
      </c>
      <c r="M26" s="126">
        <v>-216934</v>
      </c>
      <c r="N26" s="92"/>
      <c r="P26" s="92"/>
      <c r="R26" s="83"/>
      <c r="S26" s="83"/>
      <c r="T26" s="83"/>
      <c r="U26" s="83"/>
    </row>
    <row r="27" spans="1:21" x14ac:dyDescent="0.2">
      <c r="A27" s="192" t="s">
        <v>171</v>
      </c>
      <c r="B27" s="193"/>
      <c r="C27" s="193"/>
      <c r="D27" s="193"/>
      <c r="E27" s="193"/>
      <c r="F27" s="193"/>
      <c r="G27" s="193"/>
      <c r="H27" s="194"/>
      <c r="I27" s="4">
        <v>130</v>
      </c>
      <c r="J27" s="11">
        <v>29053099</v>
      </c>
      <c r="K27" s="11">
        <v>8467213</v>
      </c>
      <c r="L27" s="11">
        <v>19948402</v>
      </c>
      <c r="M27" s="11">
        <v>5368809</v>
      </c>
      <c r="N27" s="92"/>
      <c r="R27" s="83"/>
      <c r="S27" s="83"/>
      <c r="T27" s="83"/>
      <c r="U27" s="83"/>
    </row>
    <row r="28" spans="1:21" x14ac:dyDescent="0.2">
      <c r="A28" s="192" t="s">
        <v>172</v>
      </c>
      <c r="B28" s="193"/>
      <c r="C28" s="193"/>
      <c r="D28" s="193"/>
      <c r="E28" s="193"/>
      <c r="F28" s="193"/>
      <c r="G28" s="193"/>
      <c r="H28" s="194"/>
      <c r="I28" s="4">
        <v>131</v>
      </c>
      <c r="J28" s="10">
        <f>SUM(J29:J33)</f>
        <v>35842729</v>
      </c>
      <c r="K28" s="10">
        <f>SUM(K29:K33)</f>
        <v>3879455</v>
      </c>
      <c r="L28" s="10">
        <f>SUM(L29:L33)</f>
        <v>32607634</v>
      </c>
      <c r="M28" s="10">
        <f>SUM(M29:M33)</f>
        <v>6139859</v>
      </c>
      <c r="N28" s="92"/>
      <c r="P28" s="92"/>
      <c r="R28" s="83"/>
      <c r="S28" s="83"/>
      <c r="T28" s="83"/>
      <c r="U28" s="83"/>
    </row>
    <row r="29" spans="1:21" x14ac:dyDescent="0.2">
      <c r="A29" s="192" t="s">
        <v>287</v>
      </c>
      <c r="B29" s="193"/>
      <c r="C29" s="193"/>
      <c r="D29" s="193"/>
      <c r="E29" s="193"/>
      <c r="F29" s="193"/>
      <c r="G29" s="193"/>
      <c r="H29" s="194"/>
      <c r="I29" s="4">
        <v>132</v>
      </c>
      <c r="J29" s="11">
        <v>22688267</v>
      </c>
      <c r="K29" s="11">
        <v>3191558</v>
      </c>
      <c r="L29" s="11">
        <v>15464945</v>
      </c>
      <c r="M29" s="11">
        <v>4948942</v>
      </c>
      <c r="N29" s="92"/>
      <c r="P29" s="92"/>
      <c r="R29" s="83"/>
      <c r="S29" s="83"/>
      <c r="T29" s="83"/>
      <c r="U29" s="83"/>
    </row>
    <row r="30" spans="1:21" ht="27.75" customHeight="1" x14ac:dyDescent="0.2">
      <c r="A30" s="192" t="s">
        <v>302</v>
      </c>
      <c r="B30" s="193"/>
      <c r="C30" s="193"/>
      <c r="D30" s="193"/>
      <c r="E30" s="193"/>
      <c r="F30" s="193"/>
      <c r="G30" s="193"/>
      <c r="H30" s="194"/>
      <c r="I30" s="4">
        <v>133</v>
      </c>
      <c r="J30" s="11">
        <v>12327131</v>
      </c>
      <c r="K30" s="11">
        <v>1208165</v>
      </c>
      <c r="L30" s="11">
        <v>17125173</v>
      </c>
      <c r="M30" s="11">
        <v>1179132</v>
      </c>
      <c r="N30" s="92"/>
      <c r="P30" s="92"/>
      <c r="R30" s="83"/>
      <c r="S30" s="83"/>
      <c r="T30" s="83"/>
      <c r="U30" s="83"/>
    </row>
    <row r="31" spans="1:21" x14ac:dyDescent="0.2">
      <c r="A31" s="192" t="s">
        <v>173</v>
      </c>
      <c r="B31" s="193"/>
      <c r="C31" s="193"/>
      <c r="D31" s="193"/>
      <c r="E31" s="193"/>
      <c r="F31" s="193"/>
      <c r="G31" s="193"/>
      <c r="H31" s="194"/>
      <c r="I31" s="4">
        <v>134</v>
      </c>
      <c r="J31" s="11">
        <v>0</v>
      </c>
      <c r="K31" s="11">
        <v>0</v>
      </c>
      <c r="L31" s="11">
        <v>0</v>
      </c>
      <c r="M31" s="11">
        <v>0</v>
      </c>
      <c r="N31" s="92"/>
      <c r="R31" s="83"/>
      <c r="S31" s="83"/>
      <c r="T31" s="83"/>
      <c r="U31" s="83"/>
    </row>
    <row r="32" spans="1:21" x14ac:dyDescent="0.2">
      <c r="A32" s="192" t="s">
        <v>174</v>
      </c>
      <c r="B32" s="193"/>
      <c r="C32" s="193"/>
      <c r="D32" s="193"/>
      <c r="E32" s="193"/>
      <c r="F32" s="193"/>
      <c r="G32" s="193"/>
      <c r="H32" s="194"/>
      <c r="I32" s="4">
        <v>135</v>
      </c>
      <c r="J32" s="11">
        <v>827331</v>
      </c>
      <c r="K32" s="129">
        <v>-520268</v>
      </c>
      <c r="L32" s="11">
        <v>17516</v>
      </c>
      <c r="M32" s="127">
        <v>11785</v>
      </c>
      <c r="N32" s="92"/>
      <c r="P32" s="92"/>
      <c r="R32" s="83"/>
      <c r="S32" s="83"/>
      <c r="T32" s="83"/>
      <c r="U32" s="83"/>
    </row>
    <row r="33" spans="1:21" x14ac:dyDescent="0.2">
      <c r="A33" s="192" t="s">
        <v>175</v>
      </c>
      <c r="B33" s="193"/>
      <c r="C33" s="193"/>
      <c r="D33" s="193"/>
      <c r="E33" s="193"/>
      <c r="F33" s="193"/>
      <c r="G33" s="193"/>
      <c r="H33" s="194"/>
      <c r="I33" s="4">
        <v>136</v>
      </c>
      <c r="J33" s="11">
        <v>0</v>
      </c>
      <c r="K33" s="11">
        <v>0</v>
      </c>
      <c r="L33" s="11">
        <v>0</v>
      </c>
      <c r="M33" s="11">
        <v>0</v>
      </c>
      <c r="N33" s="92"/>
      <c r="P33" s="92"/>
      <c r="R33" s="83"/>
      <c r="S33" s="83"/>
      <c r="T33" s="83"/>
      <c r="U33" s="83"/>
    </row>
    <row r="34" spans="1:21" x14ac:dyDescent="0.2">
      <c r="A34" s="192" t="s">
        <v>176</v>
      </c>
      <c r="B34" s="193"/>
      <c r="C34" s="193"/>
      <c r="D34" s="193"/>
      <c r="E34" s="193"/>
      <c r="F34" s="193"/>
      <c r="G34" s="193"/>
      <c r="H34" s="194"/>
      <c r="I34" s="4">
        <v>137</v>
      </c>
      <c r="J34" s="10">
        <f>SUM(J35:J38)</f>
        <v>36052575</v>
      </c>
      <c r="K34" s="10">
        <f>SUM(K35:K38)</f>
        <v>12753481</v>
      </c>
      <c r="L34" s="10">
        <f>SUM(L35:L38)</f>
        <v>35399101</v>
      </c>
      <c r="M34" s="10">
        <f>SUM(M35:M38)</f>
        <v>8802278</v>
      </c>
      <c r="N34" s="92"/>
      <c r="R34" s="83"/>
      <c r="S34" s="83"/>
      <c r="T34" s="83"/>
      <c r="U34" s="83"/>
    </row>
    <row r="35" spans="1:21" x14ac:dyDescent="0.2">
      <c r="A35" s="192" t="s">
        <v>297</v>
      </c>
      <c r="B35" s="193"/>
      <c r="C35" s="193"/>
      <c r="D35" s="193"/>
      <c r="E35" s="193"/>
      <c r="F35" s="193"/>
      <c r="G35" s="193"/>
      <c r="H35" s="194"/>
      <c r="I35" s="4">
        <v>138</v>
      </c>
      <c r="J35" s="11">
        <v>6329751</v>
      </c>
      <c r="K35" s="11">
        <v>2504708</v>
      </c>
      <c r="L35" s="11">
        <v>6920797</v>
      </c>
      <c r="M35" s="11">
        <v>1779764</v>
      </c>
      <c r="N35" s="92"/>
      <c r="R35" s="83"/>
      <c r="S35" s="83"/>
      <c r="T35" s="83"/>
      <c r="U35" s="83"/>
    </row>
    <row r="36" spans="1:21" ht="22.5" customHeight="1" x14ac:dyDescent="0.2">
      <c r="A36" s="192" t="s">
        <v>303</v>
      </c>
      <c r="B36" s="193"/>
      <c r="C36" s="193"/>
      <c r="D36" s="193"/>
      <c r="E36" s="193"/>
      <c r="F36" s="193"/>
      <c r="G36" s="193"/>
      <c r="H36" s="194"/>
      <c r="I36" s="4">
        <v>139</v>
      </c>
      <c r="J36" s="11">
        <v>29722824</v>
      </c>
      <c r="K36" s="11">
        <v>10248773</v>
      </c>
      <c r="L36" s="11">
        <v>27254432</v>
      </c>
      <c r="M36" s="11">
        <v>7311259</v>
      </c>
      <c r="N36" s="92"/>
      <c r="P36" s="92"/>
      <c r="R36" s="83"/>
      <c r="S36" s="83"/>
      <c r="T36" s="83"/>
      <c r="U36" s="83"/>
    </row>
    <row r="37" spans="1:21" x14ac:dyDescent="0.2">
      <c r="A37" s="192" t="s">
        <v>177</v>
      </c>
      <c r="B37" s="193"/>
      <c r="C37" s="193"/>
      <c r="D37" s="193"/>
      <c r="E37" s="193"/>
      <c r="F37" s="193"/>
      <c r="G37" s="193"/>
      <c r="H37" s="194"/>
      <c r="I37" s="4">
        <v>140</v>
      </c>
      <c r="J37" s="11">
        <v>0</v>
      </c>
      <c r="K37" s="11">
        <v>0</v>
      </c>
      <c r="L37" s="11">
        <v>1223872</v>
      </c>
      <c r="M37" s="11">
        <v>-288745</v>
      </c>
      <c r="N37" s="92"/>
      <c r="P37" s="92"/>
      <c r="R37" s="83"/>
      <c r="S37" s="83"/>
      <c r="T37" s="83"/>
      <c r="U37" s="83"/>
    </row>
    <row r="38" spans="1:21" x14ac:dyDescent="0.2">
      <c r="A38" s="192" t="s">
        <v>178</v>
      </c>
      <c r="B38" s="193"/>
      <c r="C38" s="193"/>
      <c r="D38" s="193"/>
      <c r="E38" s="193"/>
      <c r="F38" s="193"/>
      <c r="G38" s="193"/>
      <c r="H38" s="194"/>
      <c r="I38" s="4">
        <v>141</v>
      </c>
      <c r="J38" s="11">
        <v>0</v>
      </c>
      <c r="K38" s="11">
        <v>0</v>
      </c>
      <c r="L38" s="11">
        <v>0</v>
      </c>
      <c r="M38" s="11">
        <v>0</v>
      </c>
      <c r="N38" s="92"/>
      <c r="R38" s="83"/>
      <c r="S38" s="83"/>
      <c r="T38" s="83"/>
      <c r="U38" s="83"/>
    </row>
    <row r="39" spans="1:21" x14ac:dyDescent="0.2">
      <c r="A39" s="192" t="s">
        <v>179</v>
      </c>
      <c r="B39" s="193"/>
      <c r="C39" s="193"/>
      <c r="D39" s="193"/>
      <c r="E39" s="193"/>
      <c r="F39" s="193"/>
      <c r="G39" s="193"/>
      <c r="H39" s="194"/>
      <c r="I39" s="4">
        <v>142</v>
      </c>
      <c r="J39" s="11">
        <v>0</v>
      </c>
      <c r="K39" s="11">
        <v>0</v>
      </c>
      <c r="L39" s="11">
        <v>0</v>
      </c>
      <c r="M39" s="11">
        <v>0</v>
      </c>
      <c r="N39" s="92"/>
      <c r="R39" s="83"/>
      <c r="S39" s="83"/>
      <c r="T39" s="83"/>
      <c r="U39" s="83"/>
    </row>
    <row r="40" spans="1:21" x14ac:dyDescent="0.2">
      <c r="A40" s="192" t="s">
        <v>180</v>
      </c>
      <c r="B40" s="193"/>
      <c r="C40" s="193"/>
      <c r="D40" s="193"/>
      <c r="E40" s="193"/>
      <c r="F40" s="193"/>
      <c r="G40" s="193"/>
      <c r="H40" s="194"/>
      <c r="I40" s="4">
        <v>143</v>
      </c>
      <c r="J40" s="11">
        <v>0</v>
      </c>
      <c r="K40" s="11">
        <v>0</v>
      </c>
      <c r="L40" s="11">
        <v>0</v>
      </c>
      <c r="M40" s="11">
        <v>0</v>
      </c>
      <c r="N40" s="92"/>
      <c r="R40" s="83"/>
      <c r="S40" s="83"/>
      <c r="T40" s="83"/>
      <c r="U40" s="83"/>
    </row>
    <row r="41" spans="1:21" x14ac:dyDescent="0.2">
      <c r="A41" s="192" t="s">
        <v>181</v>
      </c>
      <c r="B41" s="193"/>
      <c r="C41" s="193"/>
      <c r="D41" s="193"/>
      <c r="E41" s="193"/>
      <c r="F41" s="193"/>
      <c r="G41" s="193"/>
      <c r="H41" s="194"/>
      <c r="I41" s="4">
        <v>144</v>
      </c>
      <c r="J41" s="11">
        <v>0</v>
      </c>
      <c r="K41" s="11">
        <v>0</v>
      </c>
      <c r="L41" s="11">
        <v>0</v>
      </c>
      <c r="M41" s="11">
        <v>0</v>
      </c>
      <c r="N41" s="92"/>
      <c r="R41" s="83"/>
      <c r="S41" s="83"/>
      <c r="T41" s="83"/>
      <c r="U41" s="83"/>
    </row>
    <row r="42" spans="1:21" x14ac:dyDescent="0.2">
      <c r="A42" s="192" t="s">
        <v>182</v>
      </c>
      <c r="B42" s="193"/>
      <c r="C42" s="193"/>
      <c r="D42" s="193"/>
      <c r="E42" s="193"/>
      <c r="F42" s="193"/>
      <c r="G42" s="193"/>
      <c r="H42" s="194"/>
      <c r="I42" s="4">
        <v>145</v>
      </c>
      <c r="J42" s="11">
        <v>0</v>
      </c>
      <c r="K42" s="11">
        <v>0</v>
      </c>
      <c r="L42" s="11">
        <v>0</v>
      </c>
      <c r="M42" s="11">
        <v>0</v>
      </c>
      <c r="N42" s="92"/>
      <c r="R42" s="83"/>
      <c r="S42" s="83"/>
      <c r="T42" s="83"/>
      <c r="U42" s="83"/>
    </row>
    <row r="43" spans="1:21" x14ac:dyDescent="0.2">
      <c r="A43" s="192" t="s">
        <v>183</v>
      </c>
      <c r="B43" s="193"/>
      <c r="C43" s="193"/>
      <c r="D43" s="193"/>
      <c r="E43" s="193"/>
      <c r="F43" s="193"/>
      <c r="G43" s="193"/>
      <c r="H43" s="194"/>
      <c r="I43" s="4">
        <v>146</v>
      </c>
      <c r="J43" s="10">
        <f>J8+J28+J39+J41</f>
        <v>1394470533</v>
      </c>
      <c r="K43" s="10">
        <f>K8+K28+K39+K41</f>
        <v>504212403</v>
      </c>
      <c r="L43" s="10">
        <f>L8+L28+L39+L41</f>
        <v>1457041162</v>
      </c>
      <c r="M43" s="10">
        <f>M8+M28+M39+M41</f>
        <v>518947787</v>
      </c>
      <c r="N43" s="92"/>
      <c r="R43" s="83"/>
      <c r="S43" s="83"/>
      <c r="T43" s="83"/>
      <c r="U43" s="83"/>
    </row>
    <row r="44" spans="1:21" x14ac:dyDescent="0.2">
      <c r="A44" s="192" t="s">
        <v>184</v>
      </c>
      <c r="B44" s="193"/>
      <c r="C44" s="193"/>
      <c r="D44" s="193"/>
      <c r="E44" s="193"/>
      <c r="F44" s="193"/>
      <c r="G44" s="193"/>
      <c r="H44" s="194"/>
      <c r="I44" s="4">
        <v>147</v>
      </c>
      <c r="J44" s="10">
        <f>J11+J34+J40+J42</f>
        <v>1283674557</v>
      </c>
      <c r="K44" s="10">
        <f>K11+K34+K40+K42</f>
        <v>474755554</v>
      </c>
      <c r="L44" s="10">
        <f>L11+L34+L40+L42</f>
        <v>1364150039</v>
      </c>
      <c r="M44" s="10">
        <f>M11+M34+M40+M42</f>
        <v>480507189</v>
      </c>
      <c r="N44" s="92"/>
      <c r="R44" s="83"/>
      <c r="S44" s="83"/>
      <c r="T44" s="83"/>
      <c r="U44" s="83"/>
    </row>
    <row r="45" spans="1:21" x14ac:dyDescent="0.2">
      <c r="A45" s="192" t="s">
        <v>185</v>
      </c>
      <c r="B45" s="193"/>
      <c r="C45" s="193"/>
      <c r="D45" s="193"/>
      <c r="E45" s="193"/>
      <c r="F45" s="193"/>
      <c r="G45" s="193"/>
      <c r="H45" s="194"/>
      <c r="I45" s="4">
        <v>148</v>
      </c>
      <c r="J45" s="10">
        <f>J43-J44</f>
        <v>110795976</v>
      </c>
      <c r="K45" s="10">
        <f>K43-K44</f>
        <v>29456849</v>
      </c>
      <c r="L45" s="10">
        <f>L43-L44</f>
        <v>92891123</v>
      </c>
      <c r="M45" s="10">
        <f>M43-M44</f>
        <v>38440598</v>
      </c>
      <c r="N45" s="92"/>
      <c r="R45" s="83"/>
      <c r="S45" s="83"/>
      <c r="T45" s="83"/>
      <c r="U45" s="83"/>
    </row>
    <row r="46" spans="1:21" x14ac:dyDescent="0.2">
      <c r="A46" s="216" t="s">
        <v>186</v>
      </c>
      <c r="B46" s="217"/>
      <c r="C46" s="217"/>
      <c r="D46" s="217"/>
      <c r="E46" s="217"/>
      <c r="F46" s="217"/>
      <c r="G46" s="217"/>
      <c r="H46" s="218"/>
      <c r="I46" s="4">
        <v>149</v>
      </c>
      <c r="J46" s="10">
        <f>IF(J43&gt;J44,J43-J44,0)</f>
        <v>110795976</v>
      </c>
      <c r="K46" s="10">
        <f>IF(K43&gt;K44,K43-K44,0)</f>
        <v>29456849</v>
      </c>
      <c r="L46" s="10">
        <f>IF(L43&gt;L44,L43-L44,0)</f>
        <v>92891123</v>
      </c>
      <c r="M46" s="10">
        <f>IF(M43&gt;M44,M43-M44,0)</f>
        <v>38440598</v>
      </c>
      <c r="N46" s="92"/>
      <c r="R46" s="83"/>
      <c r="S46" s="83"/>
      <c r="T46" s="83"/>
      <c r="U46" s="83"/>
    </row>
    <row r="47" spans="1:21" x14ac:dyDescent="0.2">
      <c r="A47" s="216" t="s">
        <v>187</v>
      </c>
      <c r="B47" s="217"/>
      <c r="C47" s="217"/>
      <c r="D47" s="217"/>
      <c r="E47" s="217"/>
      <c r="F47" s="217"/>
      <c r="G47" s="217"/>
      <c r="H47" s="218"/>
      <c r="I47" s="4">
        <v>150</v>
      </c>
      <c r="J47" s="10">
        <f>IF(J44&gt;J43,J44-J43,0)</f>
        <v>0</v>
      </c>
      <c r="K47" s="10">
        <f>IF(K44&gt;K43,K44-K43,0)</f>
        <v>0</v>
      </c>
      <c r="L47" s="10">
        <f>IF(L44&gt;L43,L44-L43,0)</f>
        <v>0</v>
      </c>
      <c r="M47" s="10">
        <f>IF(M44&gt;M43,M44-M43,0)</f>
        <v>0</v>
      </c>
      <c r="N47" s="92"/>
      <c r="R47" s="83"/>
      <c r="S47" s="83"/>
      <c r="T47" s="83"/>
      <c r="U47" s="83"/>
    </row>
    <row r="48" spans="1:21" x14ac:dyDescent="0.2">
      <c r="A48" s="192" t="s">
        <v>188</v>
      </c>
      <c r="B48" s="193"/>
      <c r="C48" s="193"/>
      <c r="D48" s="193"/>
      <c r="E48" s="193"/>
      <c r="F48" s="193"/>
      <c r="G48" s="193"/>
      <c r="H48" s="194"/>
      <c r="I48" s="4">
        <v>151</v>
      </c>
      <c r="J48" s="11">
        <v>15279892</v>
      </c>
      <c r="K48" s="11">
        <v>3285571</v>
      </c>
      <c r="L48" s="11">
        <v>19277227</v>
      </c>
      <c r="M48" s="11">
        <v>7901725</v>
      </c>
      <c r="N48" s="92"/>
      <c r="R48" s="83"/>
      <c r="S48" s="83"/>
      <c r="T48" s="83"/>
      <c r="U48" s="83"/>
    </row>
    <row r="49" spans="1:21" x14ac:dyDescent="0.2">
      <c r="A49" s="192" t="s">
        <v>189</v>
      </c>
      <c r="B49" s="193"/>
      <c r="C49" s="193"/>
      <c r="D49" s="193"/>
      <c r="E49" s="193"/>
      <c r="F49" s="193"/>
      <c r="G49" s="193"/>
      <c r="H49" s="194"/>
      <c r="I49" s="4">
        <v>152</v>
      </c>
      <c r="J49" s="10">
        <f>J45-J48</f>
        <v>95516084</v>
      </c>
      <c r="K49" s="10">
        <f>K45-K48</f>
        <v>26171278</v>
      </c>
      <c r="L49" s="10">
        <f>L45-L48</f>
        <v>73613896</v>
      </c>
      <c r="M49" s="10">
        <f>M45-M48</f>
        <v>30538873</v>
      </c>
      <c r="N49" s="92"/>
      <c r="R49" s="83"/>
      <c r="S49" s="83"/>
      <c r="T49" s="83"/>
      <c r="U49" s="83"/>
    </row>
    <row r="50" spans="1:21" x14ac:dyDescent="0.2">
      <c r="A50" s="216" t="s">
        <v>190</v>
      </c>
      <c r="B50" s="217"/>
      <c r="C50" s="217"/>
      <c r="D50" s="217"/>
      <c r="E50" s="217"/>
      <c r="F50" s="217"/>
      <c r="G50" s="217"/>
      <c r="H50" s="218"/>
      <c r="I50" s="4">
        <v>153</v>
      </c>
      <c r="J50" s="10">
        <f>IF(J49&gt;0,J49,0)</f>
        <v>95516084</v>
      </c>
      <c r="K50" s="10">
        <f>IF(K49&gt;0,K49,0)</f>
        <v>26171278</v>
      </c>
      <c r="L50" s="10">
        <f>IF(L49&gt;0,L49,0)</f>
        <v>73613896</v>
      </c>
      <c r="M50" s="10">
        <f>IF(M49&gt;0,M49,0)</f>
        <v>30538873</v>
      </c>
      <c r="N50" s="92"/>
      <c r="R50" s="83"/>
      <c r="S50" s="83"/>
      <c r="T50" s="83"/>
      <c r="U50" s="83"/>
    </row>
    <row r="51" spans="1:21" x14ac:dyDescent="0.2">
      <c r="A51" s="241" t="s">
        <v>191</v>
      </c>
      <c r="B51" s="242"/>
      <c r="C51" s="242"/>
      <c r="D51" s="242"/>
      <c r="E51" s="242"/>
      <c r="F51" s="242"/>
      <c r="G51" s="242"/>
      <c r="H51" s="243"/>
      <c r="I51" s="5">
        <v>154</v>
      </c>
      <c r="J51" s="13">
        <f>IF(J49&lt;0,-J49,0)</f>
        <v>0</v>
      </c>
      <c r="K51" s="13">
        <f>IF(K49&lt;0,-K49,0)</f>
        <v>0</v>
      </c>
      <c r="L51" s="13">
        <f>IF(L49&lt;0,-L49,0)</f>
        <v>0</v>
      </c>
      <c r="M51" s="13">
        <f>IF(M49&lt;0,-M49,0)</f>
        <v>0</v>
      </c>
      <c r="N51" s="92"/>
      <c r="R51" s="83"/>
      <c r="S51" s="83"/>
      <c r="T51" s="83"/>
      <c r="U51" s="83"/>
    </row>
    <row r="52" spans="1:21" ht="12.75" customHeight="1" x14ac:dyDescent="0.2">
      <c r="A52" s="213" t="s">
        <v>192</v>
      </c>
      <c r="B52" s="224"/>
      <c r="C52" s="224"/>
      <c r="D52" s="224"/>
      <c r="E52" s="224"/>
      <c r="F52" s="224"/>
      <c r="G52" s="224"/>
      <c r="H52" s="224"/>
      <c r="I52" s="224"/>
      <c r="J52" s="224"/>
      <c r="K52" s="224"/>
      <c r="L52" s="224"/>
      <c r="M52" s="244"/>
      <c r="N52" s="92"/>
      <c r="R52" s="83"/>
      <c r="S52" s="83"/>
      <c r="T52" s="83"/>
      <c r="U52" s="83"/>
    </row>
    <row r="53" spans="1:21" ht="12.75" customHeight="1" x14ac:dyDescent="0.2">
      <c r="A53" s="189" t="s">
        <v>193</v>
      </c>
      <c r="B53" s="190"/>
      <c r="C53" s="190"/>
      <c r="D53" s="190"/>
      <c r="E53" s="190"/>
      <c r="F53" s="190"/>
      <c r="G53" s="190"/>
      <c r="H53" s="190"/>
      <c r="I53" s="114"/>
      <c r="J53" s="114"/>
      <c r="K53" s="114"/>
      <c r="L53" s="114"/>
      <c r="M53" s="113"/>
      <c r="N53" s="92"/>
      <c r="R53" s="83"/>
      <c r="S53" s="83"/>
      <c r="T53" s="83"/>
      <c r="U53" s="83"/>
    </row>
    <row r="54" spans="1:21" x14ac:dyDescent="0.2">
      <c r="A54" s="245" t="s">
        <v>194</v>
      </c>
      <c r="B54" s="246"/>
      <c r="C54" s="246"/>
      <c r="D54" s="246"/>
      <c r="E54" s="246"/>
      <c r="F54" s="246"/>
      <c r="G54" s="246"/>
      <c r="H54" s="247"/>
      <c r="I54" s="4">
        <v>155</v>
      </c>
      <c r="J54" s="11">
        <v>0</v>
      </c>
      <c r="K54" s="11">
        <v>0</v>
      </c>
      <c r="L54" s="11">
        <v>0</v>
      </c>
      <c r="M54" s="11">
        <v>0</v>
      </c>
      <c r="N54" s="92"/>
      <c r="R54" s="83"/>
      <c r="S54" s="83"/>
      <c r="T54" s="83"/>
      <c r="U54" s="83"/>
    </row>
    <row r="55" spans="1:21" x14ac:dyDescent="0.2">
      <c r="A55" s="245" t="s">
        <v>195</v>
      </c>
      <c r="B55" s="246"/>
      <c r="C55" s="246"/>
      <c r="D55" s="246"/>
      <c r="E55" s="246"/>
      <c r="F55" s="246"/>
      <c r="G55" s="246"/>
      <c r="H55" s="247"/>
      <c r="I55" s="4">
        <v>156</v>
      </c>
      <c r="J55" s="11">
        <v>0</v>
      </c>
      <c r="K55" s="11">
        <v>0</v>
      </c>
      <c r="L55" s="11">
        <v>0</v>
      </c>
      <c r="M55" s="11">
        <v>0</v>
      </c>
      <c r="N55" s="92"/>
      <c r="P55" s="92"/>
      <c r="R55" s="83"/>
      <c r="S55" s="83"/>
      <c r="T55" s="83"/>
      <c r="U55" s="83"/>
    </row>
    <row r="56" spans="1:21" ht="12.75" customHeight="1" x14ac:dyDescent="0.2">
      <c r="A56" s="213" t="s">
        <v>196</v>
      </c>
      <c r="B56" s="224"/>
      <c r="C56" s="224"/>
      <c r="D56" s="224"/>
      <c r="E56" s="224"/>
      <c r="F56" s="224"/>
      <c r="G56" s="224"/>
      <c r="H56" s="224"/>
      <c r="I56" s="224"/>
      <c r="J56" s="224"/>
      <c r="K56" s="224"/>
      <c r="L56" s="224"/>
      <c r="M56" s="244"/>
      <c r="N56" s="92"/>
      <c r="R56" s="83"/>
      <c r="S56" s="83"/>
      <c r="T56" s="83"/>
      <c r="U56" s="83"/>
    </row>
    <row r="57" spans="1:21" x14ac:dyDescent="0.2">
      <c r="A57" s="189" t="s">
        <v>197</v>
      </c>
      <c r="B57" s="190"/>
      <c r="C57" s="190"/>
      <c r="D57" s="190"/>
      <c r="E57" s="190"/>
      <c r="F57" s="190"/>
      <c r="G57" s="190"/>
      <c r="H57" s="191"/>
      <c r="I57" s="15">
        <v>157</v>
      </c>
      <c r="J57" s="9">
        <f>J49</f>
        <v>95516084</v>
      </c>
      <c r="K57" s="9">
        <f>K49</f>
        <v>26171278</v>
      </c>
      <c r="L57" s="9">
        <f>L49</f>
        <v>73613896</v>
      </c>
      <c r="M57" s="9">
        <f>M49</f>
        <v>30538873</v>
      </c>
      <c r="N57" s="92"/>
      <c r="R57" s="83"/>
      <c r="S57" s="83"/>
      <c r="T57" s="83"/>
      <c r="U57" s="83"/>
    </row>
    <row r="58" spans="1:21" x14ac:dyDescent="0.2">
      <c r="A58" s="192" t="s">
        <v>198</v>
      </c>
      <c r="B58" s="193"/>
      <c r="C58" s="193"/>
      <c r="D58" s="193"/>
      <c r="E58" s="193"/>
      <c r="F58" s="193"/>
      <c r="G58" s="193"/>
      <c r="H58" s="194"/>
      <c r="I58" s="4">
        <v>158</v>
      </c>
      <c r="J58" s="10">
        <f>SUM(J59:J65)</f>
        <v>0</v>
      </c>
      <c r="K58" s="10">
        <f>SUM(K59:K65)</f>
        <v>0</v>
      </c>
      <c r="L58" s="10">
        <f>SUM(L59:L65)</f>
        <v>0</v>
      </c>
      <c r="M58" s="10">
        <f>SUM(M59:M65)</f>
        <v>0</v>
      </c>
      <c r="N58" s="92"/>
      <c r="R58" s="83"/>
      <c r="S58" s="83"/>
      <c r="T58" s="83"/>
      <c r="U58" s="83"/>
    </row>
    <row r="59" spans="1:21" x14ac:dyDescent="0.2">
      <c r="A59" s="192" t="s">
        <v>199</v>
      </c>
      <c r="B59" s="193"/>
      <c r="C59" s="193"/>
      <c r="D59" s="193"/>
      <c r="E59" s="193"/>
      <c r="F59" s="193"/>
      <c r="G59" s="193"/>
      <c r="H59" s="194"/>
      <c r="I59" s="4">
        <v>159</v>
      </c>
      <c r="J59" s="11">
        <v>0</v>
      </c>
      <c r="K59" s="11">
        <v>0</v>
      </c>
      <c r="L59" s="11">
        <v>0</v>
      </c>
      <c r="M59" s="11">
        <v>0</v>
      </c>
      <c r="N59" s="92"/>
      <c r="R59" s="83"/>
      <c r="S59" s="83"/>
      <c r="T59" s="83"/>
      <c r="U59" s="83"/>
    </row>
    <row r="60" spans="1:21" x14ac:dyDescent="0.2">
      <c r="A60" s="192" t="s">
        <v>200</v>
      </c>
      <c r="B60" s="193"/>
      <c r="C60" s="193"/>
      <c r="D60" s="193"/>
      <c r="E60" s="193"/>
      <c r="F60" s="193"/>
      <c r="G60" s="193"/>
      <c r="H60" s="194"/>
      <c r="I60" s="4">
        <v>160</v>
      </c>
      <c r="J60" s="11">
        <v>0</v>
      </c>
      <c r="K60" s="11">
        <v>0</v>
      </c>
      <c r="L60" s="11">
        <v>0</v>
      </c>
      <c r="M60" s="11">
        <v>0</v>
      </c>
      <c r="N60" s="92"/>
      <c r="R60" s="83"/>
      <c r="S60" s="83"/>
      <c r="T60" s="83"/>
      <c r="U60" s="83"/>
    </row>
    <row r="61" spans="1:21" x14ac:dyDescent="0.2">
      <c r="A61" s="192" t="s">
        <v>201</v>
      </c>
      <c r="B61" s="193"/>
      <c r="C61" s="193"/>
      <c r="D61" s="193"/>
      <c r="E61" s="193"/>
      <c r="F61" s="193"/>
      <c r="G61" s="193"/>
      <c r="H61" s="194"/>
      <c r="I61" s="4">
        <v>161</v>
      </c>
      <c r="J61" s="11">
        <v>0</v>
      </c>
      <c r="K61" s="11">
        <v>0</v>
      </c>
      <c r="L61" s="11">
        <v>0</v>
      </c>
      <c r="M61" s="11">
        <v>0</v>
      </c>
      <c r="N61" s="92"/>
      <c r="R61" s="83"/>
      <c r="S61" s="83"/>
      <c r="T61" s="83"/>
      <c r="U61" s="83"/>
    </row>
    <row r="62" spans="1:21" x14ac:dyDescent="0.2">
      <c r="A62" s="192" t="s">
        <v>202</v>
      </c>
      <c r="B62" s="193"/>
      <c r="C62" s="193"/>
      <c r="D62" s="193"/>
      <c r="E62" s="193"/>
      <c r="F62" s="193"/>
      <c r="G62" s="193"/>
      <c r="H62" s="194"/>
      <c r="I62" s="4">
        <v>162</v>
      </c>
      <c r="J62" s="11">
        <v>0</v>
      </c>
      <c r="K62" s="11">
        <v>0</v>
      </c>
      <c r="L62" s="11">
        <v>0</v>
      </c>
      <c r="M62" s="11">
        <v>0</v>
      </c>
      <c r="N62" s="92"/>
      <c r="R62" s="83"/>
      <c r="S62" s="83"/>
      <c r="T62" s="83"/>
      <c r="U62" s="83"/>
    </row>
    <row r="63" spans="1:21" x14ac:dyDescent="0.2">
      <c r="A63" s="192" t="s">
        <v>203</v>
      </c>
      <c r="B63" s="193"/>
      <c r="C63" s="193"/>
      <c r="D63" s="193"/>
      <c r="E63" s="193"/>
      <c r="F63" s="193"/>
      <c r="G63" s="193"/>
      <c r="H63" s="194"/>
      <c r="I63" s="4">
        <v>163</v>
      </c>
      <c r="J63" s="11">
        <v>0</v>
      </c>
      <c r="K63" s="11">
        <v>0</v>
      </c>
      <c r="L63" s="11">
        <v>0</v>
      </c>
      <c r="M63" s="11">
        <v>0</v>
      </c>
      <c r="N63" s="92"/>
      <c r="R63" s="83"/>
      <c r="S63" s="83"/>
      <c r="T63" s="83"/>
      <c r="U63" s="83"/>
    </row>
    <row r="64" spans="1:21" x14ac:dyDescent="0.2">
      <c r="A64" s="192" t="s">
        <v>204</v>
      </c>
      <c r="B64" s="193"/>
      <c r="C64" s="193"/>
      <c r="D64" s="193"/>
      <c r="E64" s="193"/>
      <c r="F64" s="193"/>
      <c r="G64" s="193"/>
      <c r="H64" s="194"/>
      <c r="I64" s="4">
        <v>164</v>
      </c>
      <c r="J64" s="11">
        <v>0</v>
      </c>
      <c r="K64" s="11">
        <v>0</v>
      </c>
      <c r="L64" s="11">
        <v>0</v>
      </c>
      <c r="M64" s="11">
        <v>0</v>
      </c>
      <c r="N64" s="92"/>
      <c r="R64" s="83"/>
      <c r="S64" s="83"/>
      <c r="T64" s="83"/>
      <c r="U64" s="83"/>
    </row>
    <row r="65" spans="1:21" x14ac:dyDescent="0.2">
      <c r="A65" s="192" t="s">
        <v>205</v>
      </c>
      <c r="B65" s="193"/>
      <c r="C65" s="193"/>
      <c r="D65" s="193"/>
      <c r="E65" s="193"/>
      <c r="F65" s="193"/>
      <c r="G65" s="193"/>
      <c r="H65" s="194"/>
      <c r="I65" s="4">
        <v>165</v>
      </c>
      <c r="J65" s="11">
        <v>0</v>
      </c>
      <c r="K65" s="11">
        <v>0</v>
      </c>
      <c r="L65" s="11">
        <v>0</v>
      </c>
      <c r="M65" s="11">
        <v>0</v>
      </c>
      <c r="N65" s="92"/>
      <c r="R65" s="83"/>
      <c r="S65" s="83"/>
      <c r="T65" s="83"/>
      <c r="U65" s="83"/>
    </row>
    <row r="66" spans="1:21" x14ac:dyDescent="0.2">
      <c r="A66" s="192" t="s">
        <v>206</v>
      </c>
      <c r="B66" s="193"/>
      <c r="C66" s="193"/>
      <c r="D66" s="193"/>
      <c r="E66" s="193"/>
      <c r="F66" s="193"/>
      <c r="G66" s="193"/>
      <c r="H66" s="194"/>
      <c r="I66" s="4">
        <v>166</v>
      </c>
      <c r="J66" s="11">
        <v>0</v>
      </c>
      <c r="K66" s="11">
        <v>0</v>
      </c>
      <c r="L66" s="11">
        <v>0</v>
      </c>
      <c r="M66" s="11">
        <v>0</v>
      </c>
      <c r="N66" s="92"/>
      <c r="R66" s="83"/>
      <c r="S66" s="83"/>
      <c r="T66" s="83"/>
      <c r="U66" s="83"/>
    </row>
    <row r="67" spans="1:21" x14ac:dyDescent="0.2">
      <c r="A67" s="192" t="s">
        <v>207</v>
      </c>
      <c r="B67" s="193"/>
      <c r="C67" s="193"/>
      <c r="D67" s="193"/>
      <c r="E67" s="193"/>
      <c r="F67" s="193"/>
      <c r="G67" s="193"/>
      <c r="H67" s="194"/>
      <c r="I67" s="4">
        <v>167</v>
      </c>
      <c r="J67" s="10">
        <f>J58-J66</f>
        <v>0</v>
      </c>
      <c r="K67" s="10">
        <f>K58-K66</f>
        <v>0</v>
      </c>
      <c r="L67" s="10">
        <f>L58-L66</f>
        <v>0</v>
      </c>
      <c r="M67" s="10">
        <f>M58-M66</f>
        <v>0</v>
      </c>
      <c r="N67" s="92"/>
      <c r="R67" s="83"/>
      <c r="S67" s="83"/>
      <c r="T67" s="83"/>
      <c r="U67" s="83"/>
    </row>
    <row r="68" spans="1:21" x14ac:dyDescent="0.2">
      <c r="A68" s="192" t="s">
        <v>208</v>
      </c>
      <c r="B68" s="193"/>
      <c r="C68" s="193"/>
      <c r="D68" s="193"/>
      <c r="E68" s="193"/>
      <c r="F68" s="193"/>
      <c r="G68" s="193"/>
      <c r="H68" s="194"/>
      <c r="I68" s="4">
        <v>168</v>
      </c>
      <c r="J68" s="13">
        <f>J57+J67</f>
        <v>95516084</v>
      </c>
      <c r="K68" s="13">
        <f>K57+K67</f>
        <v>26171278</v>
      </c>
      <c r="L68" s="13">
        <f>L57+L67</f>
        <v>73613896</v>
      </c>
      <c r="M68" s="13">
        <f>M57+M67</f>
        <v>30538873</v>
      </c>
      <c r="N68" s="92"/>
      <c r="R68" s="83"/>
      <c r="S68" s="83"/>
      <c r="T68" s="83"/>
      <c r="U68" s="83"/>
    </row>
    <row r="69" spans="1:21" ht="12.75" customHeight="1" x14ac:dyDescent="0.2">
      <c r="A69" s="254" t="s">
        <v>209</v>
      </c>
      <c r="B69" s="255"/>
      <c r="C69" s="255"/>
      <c r="D69" s="255"/>
      <c r="E69" s="255"/>
      <c r="F69" s="255"/>
      <c r="G69" s="255"/>
      <c r="H69" s="255"/>
      <c r="I69" s="255"/>
      <c r="J69" s="255"/>
      <c r="K69" s="255"/>
      <c r="L69" s="255"/>
      <c r="M69" s="256"/>
      <c r="N69" s="92"/>
      <c r="R69" s="83"/>
      <c r="S69" s="83"/>
      <c r="T69" s="83"/>
      <c r="U69" s="83"/>
    </row>
    <row r="70" spans="1:21" ht="12.75" customHeight="1" x14ac:dyDescent="0.2">
      <c r="A70" s="248" t="s">
        <v>210</v>
      </c>
      <c r="B70" s="249"/>
      <c r="C70" s="249"/>
      <c r="D70" s="249"/>
      <c r="E70" s="249"/>
      <c r="F70" s="249"/>
      <c r="G70" s="249"/>
      <c r="H70" s="249"/>
      <c r="I70" s="249"/>
      <c r="J70" s="249"/>
      <c r="K70" s="249"/>
      <c r="L70" s="249"/>
      <c r="M70" s="250"/>
      <c r="N70" s="92"/>
      <c r="R70" s="83"/>
      <c r="S70" s="83"/>
      <c r="T70" s="83"/>
      <c r="U70" s="83"/>
    </row>
    <row r="71" spans="1:21" x14ac:dyDescent="0.2">
      <c r="A71" s="245" t="s">
        <v>194</v>
      </c>
      <c r="B71" s="246"/>
      <c r="C71" s="246"/>
      <c r="D71" s="246"/>
      <c r="E71" s="246"/>
      <c r="F71" s="246"/>
      <c r="G71" s="246"/>
      <c r="H71" s="247"/>
      <c r="I71" s="4">
        <v>169</v>
      </c>
      <c r="J71" s="11">
        <v>0</v>
      </c>
      <c r="K71" s="11">
        <v>0</v>
      </c>
      <c r="L71" s="11">
        <v>0</v>
      </c>
      <c r="M71" s="11">
        <v>0</v>
      </c>
      <c r="N71" s="92"/>
      <c r="R71" s="83"/>
      <c r="S71" s="83"/>
      <c r="T71" s="83"/>
      <c r="U71" s="83"/>
    </row>
    <row r="72" spans="1:21" x14ac:dyDescent="0.2">
      <c r="A72" s="251" t="s">
        <v>195</v>
      </c>
      <c r="B72" s="252"/>
      <c r="C72" s="252"/>
      <c r="D72" s="252"/>
      <c r="E72" s="252"/>
      <c r="F72" s="252"/>
      <c r="G72" s="252"/>
      <c r="H72" s="253"/>
      <c r="I72" s="7">
        <v>170</v>
      </c>
      <c r="J72" s="12">
        <v>0</v>
      </c>
      <c r="K72" s="12">
        <v>0</v>
      </c>
      <c r="L72" s="12">
        <v>0</v>
      </c>
      <c r="M72" s="12">
        <v>0</v>
      </c>
      <c r="N72" s="92"/>
      <c r="R72" s="83"/>
      <c r="S72" s="83"/>
      <c r="T72" s="83"/>
      <c r="U72" s="83"/>
    </row>
    <row r="73" spans="1:21" x14ac:dyDescent="0.2">
      <c r="M73" s="82"/>
    </row>
    <row r="75" spans="1:21" x14ac:dyDescent="0.2">
      <c r="L75" s="82"/>
    </row>
  </sheetData>
  <mergeCells count="73">
    <mergeCell ref="A70:M70"/>
    <mergeCell ref="A72:H72"/>
    <mergeCell ref="A66:H66"/>
    <mergeCell ref="A67:H67"/>
    <mergeCell ref="A68:H68"/>
    <mergeCell ref="A69:M69"/>
    <mergeCell ref="A71:H71"/>
    <mergeCell ref="A51:H51"/>
    <mergeCell ref="A52:M52"/>
    <mergeCell ref="A65:H65"/>
    <mergeCell ref="A54:H54"/>
    <mergeCell ref="A55:H55"/>
    <mergeCell ref="A56:M56"/>
    <mergeCell ref="A57:H57"/>
    <mergeCell ref="A58:H58"/>
    <mergeCell ref="A59:H59"/>
    <mergeCell ref="A60:H60"/>
    <mergeCell ref="A53:H53"/>
    <mergeCell ref="A61:H61"/>
    <mergeCell ref="A62:H62"/>
    <mergeCell ref="A63:H63"/>
    <mergeCell ref="A64:H64"/>
    <mergeCell ref="A47:H47"/>
    <mergeCell ref="A48:H48"/>
    <mergeCell ref="A49:H49"/>
    <mergeCell ref="A50:H50"/>
    <mergeCell ref="A35:H35"/>
    <mergeCell ref="A36:H36"/>
    <mergeCell ref="A37:H37"/>
    <mergeCell ref="A38:H38"/>
    <mergeCell ref="A39:H39"/>
    <mergeCell ref="A40:H40"/>
    <mergeCell ref="A41:H41"/>
    <mergeCell ref="A42:H42"/>
    <mergeCell ref="A43:H43"/>
    <mergeCell ref="A44:H44"/>
    <mergeCell ref="A45:H45"/>
    <mergeCell ref="A46:H46"/>
    <mergeCell ref="A30:H30"/>
    <mergeCell ref="A31:H31"/>
    <mergeCell ref="A32:H32"/>
    <mergeCell ref="A33:H33"/>
    <mergeCell ref="A34:H34"/>
    <mergeCell ref="A29:H29"/>
    <mergeCell ref="A18:H18"/>
    <mergeCell ref="A19:H19"/>
    <mergeCell ref="A20:H20"/>
    <mergeCell ref="A21:H21"/>
    <mergeCell ref="A22:H22"/>
    <mergeCell ref="A23:H23"/>
    <mergeCell ref="A24:H24"/>
    <mergeCell ref="A25:H25"/>
    <mergeCell ref="A26:H26"/>
    <mergeCell ref="A27:H27"/>
    <mergeCell ref="A28:H28"/>
    <mergeCell ref="A17:H17"/>
    <mergeCell ref="A6:H6"/>
    <mergeCell ref="A7:H7"/>
    <mergeCell ref="A8:H8"/>
    <mergeCell ref="A9:H9"/>
    <mergeCell ref="A10:H10"/>
    <mergeCell ref="A11:H11"/>
    <mergeCell ref="A12:H12"/>
    <mergeCell ref="A13:H13"/>
    <mergeCell ref="A14:H14"/>
    <mergeCell ref="A15:H15"/>
    <mergeCell ref="A16:H16"/>
    <mergeCell ref="A1:M1"/>
    <mergeCell ref="A2:M2"/>
    <mergeCell ref="A4:M4"/>
    <mergeCell ref="A5:H5"/>
    <mergeCell ref="J5:K5"/>
    <mergeCell ref="L5:M5"/>
  </mergeCells>
  <dataValidations count="3">
    <dataValidation type="whole" operator="notEqual" allowBlank="1" showInputMessage="1" showErrorMessage="1" errorTitle="Pogrešan unos" error="Mogu se unijeti samo cjelobrojne pozitivne ili negativne vrijednosti." sqref="J12:M12 K26 K32 K48">
      <formula1>999999999999</formula1>
    </dataValidation>
    <dataValidation type="whole" operator="greaterThanOrEqual" allowBlank="1" showInputMessage="1" showErrorMessage="1" errorTitle="Pogrešan unos" error="Mogu se unijeti samo cjelobrojne pozitivne vrijednosti." sqref="K33 J49:M51 J34:M47 J29:J33 K29:K31 J13:M23 J28:M28 M29:M31 K27 M33 J8:M11 J24:J27 K24:K25 L29:L33 M25 M27 L24:L27">
      <formula1>0</formula1>
    </dataValidation>
    <dataValidation type="whole" operator="notEqual" allowBlank="1" showInputMessage="1" showErrorMessage="1" errorTitle="Pogrešan unos" error="Mogu se unijeti samo cjelobrojne vrijednosti." sqref="L57:M57 J54:M55 J57 L48:M48 J48">
      <formula1>999999999999</formula1>
    </dataValidation>
  </dataValidations>
  <printOptions horizontalCentered="1"/>
  <pageMargins left="0.35433070866141736" right="0.35433070866141736" top="0.78740157480314965" bottom="0.59055118110236227" header="0.51181102362204722" footer="0.51181102362204722"/>
  <pageSetup paperSize="9" scale="71" orientation="portrait" r:id="rId1"/>
  <headerFooter alignWithMargins="0"/>
  <ignoredErrors>
    <ignoredError sqref="J17:M17 J23:M23 J34:M34" formulaRange="1"/>
    <ignoredError sqref="J57:M57" unlockedFormula="1"/>
    <ignoredError sqref="J58:M58"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R53"/>
  <sheetViews>
    <sheetView showGridLines="0" topLeftCell="A19" zoomScale="110" zoomScaleNormal="110" zoomScaleSheetLayoutView="110" workbookViewId="0">
      <selection activeCell="O39" sqref="O39"/>
    </sheetView>
  </sheetViews>
  <sheetFormatPr defaultRowHeight="12.75" x14ac:dyDescent="0.2"/>
  <cols>
    <col min="3" max="3" width="5" customWidth="1"/>
    <col min="5" max="6" width="9.140625" customWidth="1"/>
    <col min="7" max="7" width="3.5703125" customWidth="1"/>
    <col min="8" max="8" width="14.28515625" customWidth="1"/>
    <col min="9" max="9" width="6.5703125" customWidth="1"/>
    <col min="10" max="11" width="10.140625" style="75" customWidth="1"/>
    <col min="12" max="12" width="10.85546875" style="92" bestFit="1" customWidth="1"/>
    <col min="13" max="13" width="9.85546875" style="92" bestFit="1" customWidth="1"/>
    <col min="14" max="14" width="9.28515625" style="92" bestFit="1" customWidth="1"/>
    <col min="15" max="15" width="9.140625" style="92"/>
    <col min="16" max="16" width="10" style="92" bestFit="1" customWidth="1"/>
    <col min="17" max="18" width="9.140625" style="92"/>
  </cols>
  <sheetData>
    <row r="1" spans="1:11" ht="15.75" customHeight="1" x14ac:dyDescent="0.2">
      <c r="A1" s="262" t="s">
        <v>211</v>
      </c>
      <c r="B1" s="262"/>
      <c r="C1" s="262"/>
      <c r="D1" s="262"/>
      <c r="E1" s="262"/>
      <c r="F1" s="262"/>
      <c r="G1" s="262"/>
      <c r="H1" s="262"/>
      <c r="I1" s="262"/>
      <c r="J1" s="262"/>
      <c r="K1" s="262"/>
    </row>
    <row r="2" spans="1:11" ht="12.75" customHeight="1" x14ac:dyDescent="0.2">
      <c r="A2" s="263" t="s">
        <v>307</v>
      </c>
      <c r="B2" s="263"/>
      <c r="C2" s="263"/>
      <c r="D2" s="263"/>
      <c r="E2" s="263"/>
      <c r="F2" s="263"/>
      <c r="G2" s="263"/>
      <c r="H2" s="263"/>
      <c r="I2" s="263"/>
      <c r="J2" s="263"/>
      <c r="K2" s="263"/>
    </row>
    <row r="3" spans="1:11" ht="7.5" customHeight="1" x14ac:dyDescent="0.2">
      <c r="A3" s="100"/>
      <c r="B3" s="101"/>
      <c r="C3" s="101"/>
      <c r="D3" s="101"/>
      <c r="E3" s="101"/>
      <c r="F3" s="101"/>
      <c r="G3" s="101"/>
      <c r="H3" s="101"/>
      <c r="I3" s="101"/>
      <c r="J3" s="111"/>
      <c r="K3" s="99"/>
    </row>
    <row r="4" spans="1:11" x14ac:dyDescent="0.2">
      <c r="A4" s="200" t="s">
        <v>295</v>
      </c>
      <c r="B4" s="201"/>
      <c r="C4" s="201"/>
      <c r="D4" s="201"/>
      <c r="E4" s="201"/>
      <c r="F4" s="201"/>
      <c r="G4" s="201"/>
      <c r="H4" s="201"/>
      <c r="I4" s="201"/>
      <c r="J4" s="201"/>
      <c r="K4" s="202"/>
    </row>
    <row r="5" spans="1:11" ht="24.75" thickBot="1" x14ac:dyDescent="0.25">
      <c r="A5" s="261" t="s">
        <v>43</v>
      </c>
      <c r="B5" s="261"/>
      <c r="C5" s="261"/>
      <c r="D5" s="261"/>
      <c r="E5" s="261"/>
      <c r="F5" s="261"/>
      <c r="G5" s="261"/>
      <c r="H5" s="261"/>
      <c r="I5" s="66" t="s">
        <v>44</v>
      </c>
      <c r="J5" s="67" t="s">
        <v>151</v>
      </c>
      <c r="K5" s="67" t="s">
        <v>152</v>
      </c>
    </row>
    <row r="6" spans="1:11" x14ac:dyDescent="0.2">
      <c r="A6" s="264">
        <v>1</v>
      </c>
      <c r="B6" s="264"/>
      <c r="C6" s="264"/>
      <c r="D6" s="264"/>
      <c r="E6" s="264"/>
      <c r="F6" s="264"/>
      <c r="G6" s="264"/>
      <c r="H6" s="264"/>
      <c r="I6" s="68">
        <v>2</v>
      </c>
      <c r="J6" s="69" t="s">
        <v>3</v>
      </c>
      <c r="K6" s="69" t="s">
        <v>4</v>
      </c>
    </row>
    <row r="7" spans="1:11" x14ac:dyDescent="0.2">
      <c r="A7" s="257" t="s">
        <v>212</v>
      </c>
      <c r="B7" s="258"/>
      <c r="C7" s="258"/>
      <c r="D7" s="258"/>
      <c r="E7" s="258"/>
      <c r="F7" s="258"/>
      <c r="G7" s="258"/>
      <c r="H7" s="258"/>
      <c r="I7" s="259"/>
      <c r="J7" s="259"/>
      <c r="K7" s="260"/>
    </row>
    <row r="8" spans="1:11" x14ac:dyDescent="0.2">
      <c r="A8" s="195" t="s">
        <v>213</v>
      </c>
      <c r="B8" s="196"/>
      <c r="C8" s="196"/>
      <c r="D8" s="196"/>
      <c r="E8" s="196"/>
      <c r="F8" s="196"/>
      <c r="G8" s="196"/>
      <c r="H8" s="196"/>
      <c r="I8" s="4">
        <v>1</v>
      </c>
      <c r="J8" s="11">
        <v>110795975.56999999</v>
      </c>
      <c r="K8" s="11">
        <v>92891123</v>
      </c>
    </row>
    <row r="9" spans="1:11" x14ac:dyDescent="0.2">
      <c r="A9" s="195" t="s">
        <v>214</v>
      </c>
      <c r="B9" s="196"/>
      <c r="C9" s="196"/>
      <c r="D9" s="196"/>
      <c r="E9" s="196"/>
      <c r="F9" s="196"/>
      <c r="G9" s="196"/>
      <c r="H9" s="196"/>
      <c r="I9" s="4">
        <v>2</v>
      </c>
      <c r="J9" s="11">
        <v>59216214.939999998</v>
      </c>
      <c r="K9" s="11">
        <v>67987043</v>
      </c>
    </row>
    <row r="10" spans="1:11" x14ac:dyDescent="0.2">
      <c r="A10" s="195" t="s">
        <v>215</v>
      </c>
      <c r="B10" s="196"/>
      <c r="C10" s="196"/>
      <c r="D10" s="196"/>
      <c r="E10" s="196"/>
      <c r="F10" s="196"/>
      <c r="G10" s="196"/>
      <c r="H10" s="196"/>
      <c r="I10" s="4">
        <v>3</v>
      </c>
      <c r="J10" s="11">
        <v>30208265.440000098</v>
      </c>
      <c r="K10" s="11">
        <v>8749209</v>
      </c>
    </row>
    <row r="11" spans="1:11" x14ac:dyDescent="0.2">
      <c r="A11" s="195" t="s">
        <v>216</v>
      </c>
      <c r="B11" s="196"/>
      <c r="C11" s="196"/>
      <c r="D11" s="196"/>
      <c r="E11" s="196"/>
      <c r="F11" s="196"/>
      <c r="G11" s="196"/>
      <c r="H11" s="196"/>
      <c r="I11" s="4">
        <v>4</v>
      </c>
      <c r="J11" s="11">
        <v>0</v>
      </c>
      <c r="K11" s="11">
        <v>0</v>
      </c>
    </row>
    <row r="12" spans="1:11" x14ac:dyDescent="0.2">
      <c r="A12" s="195" t="s">
        <v>217</v>
      </c>
      <c r="B12" s="196"/>
      <c r="C12" s="196"/>
      <c r="D12" s="196"/>
      <c r="E12" s="196"/>
      <c r="F12" s="196"/>
      <c r="G12" s="196"/>
      <c r="H12" s="196"/>
      <c r="I12" s="4">
        <v>5</v>
      </c>
      <c r="J12" s="11">
        <v>0</v>
      </c>
      <c r="K12" s="11">
        <v>0</v>
      </c>
    </row>
    <row r="13" spans="1:11" x14ac:dyDescent="0.2">
      <c r="A13" s="195" t="s">
        <v>218</v>
      </c>
      <c r="B13" s="196"/>
      <c r="C13" s="196"/>
      <c r="D13" s="196"/>
      <c r="E13" s="196"/>
      <c r="F13" s="196"/>
      <c r="G13" s="196"/>
      <c r="H13" s="196"/>
      <c r="I13" s="4">
        <v>6</v>
      </c>
      <c r="J13" s="11">
        <v>9408303.7699999996</v>
      </c>
      <c r="K13" s="11">
        <v>3337479</v>
      </c>
    </row>
    <row r="14" spans="1:11" x14ac:dyDescent="0.2">
      <c r="A14" s="192" t="s">
        <v>219</v>
      </c>
      <c r="B14" s="193"/>
      <c r="C14" s="193"/>
      <c r="D14" s="193"/>
      <c r="E14" s="193"/>
      <c r="F14" s="193"/>
      <c r="G14" s="193"/>
      <c r="H14" s="193"/>
      <c r="I14" s="4">
        <v>7</v>
      </c>
      <c r="J14" s="10">
        <f>SUM(J8:J13)</f>
        <v>209628759.72000009</v>
      </c>
      <c r="K14" s="10">
        <f>SUM(K8:K13)</f>
        <v>172964854</v>
      </c>
    </row>
    <row r="15" spans="1:11" x14ac:dyDescent="0.2">
      <c r="A15" s="195" t="s">
        <v>220</v>
      </c>
      <c r="B15" s="196"/>
      <c r="C15" s="196"/>
      <c r="D15" s="196"/>
      <c r="E15" s="196"/>
      <c r="F15" s="196"/>
      <c r="G15" s="196"/>
      <c r="H15" s="196"/>
      <c r="I15" s="4">
        <v>8</v>
      </c>
      <c r="J15" s="11">
        <v>0</v>
      </c>
      <c r="K15" s="11">
        <v>0</v>
      </c>
    </row>
    <row r="16" spans="1:11" x14ac:dyDescent="0.2">
      <c r="A16" s="195" t="s">
        <v>221</v>
      </c>
      <c r="B16" s="196"/>
      <c r="C16" s="196"/>
      <c r="D16" s="196"/>
      <c r="E16" s="196"/>
      <c r="F16" s="196"/>
      <c r="G16" s="196"/>
      <c r="H16" s="196"/>
      <c r="I16" s="4">
        <v>9</v>
      </c>
      <c r="J16" s="11">
        <v>144040378.59</v>
      </c>
      <c r="K16" s="11">
        <v>4241715</v>
      </c>
    </row>
    <row r="17" spans="1:11" x14ac:dyDescent="0.2">
      <c r="A17" s="195" t="s">
        <v>222</v>
      </c>
      <c r="B17" s="196"/>
      <c r="C17" s="196"/>
      <c r="D17" s="196"/>
      <c r="E17" s="196"/>
      <c r="F17" s="196"/>
      <c r="G17" s="196"/>
      <c r="H17" s="196"/>
      <c r="I17" s="4">
        <v>10</v>
      </c>
      <c r="J17" s="11">
        <v>36894358.909999996</v>
      </c>
      <c r="K17" s="11">
        <v>39971782</v>
      </c>
    </row>
    <row r="18" spans="1:11" x14ac:dyDescent="0.2">
      <c r="A18" s="195" t="s">
        <v>223</v>
      </c>
      <c r="B18" s="196"/>
      <c r="C18" s="196"/>
      <c r="D18" s="196"/>
      <c r="E18" s="196"/>
      <c r="F18" s="196"/>
      <c r="G18" s="196"/>
      <c r="H18" s="196"/>
      <c r="I18" s="4">
        <v>11</v>
      </c>
      <c r="J18" s="96">
        <v>47720054.400000006</v>
      </c>
      <c r="K18" s="96">
        <v>42936936</v>
      </c>
    </row>
    <row r="19" spans="1:11" x14ac:dyDescent="0.2">
      <c r="A19" s="192" t="s">
        <v>224</v>
      </c>
      <c r="B19" s="193"/>
      <c r="C19" s="193"/>
      <c r="D19" s="193"/>
      <c r="E19" s="193"/>
      <c r="F19" s="193"/>
      <c r="G19" s="193"/>
      <c r="H19" s="193"/>
      <c r="I19" s="4">
        <v>12</v>
      </c>
      <c r="J19" s="10">
        <f>SUM(J15:J18)</f>
        <v>228654791.90000001</v>
      </c>
      <c r="K19" s="10">
        <f>SUM(K15:K18)</f>
        <v>87150433</v>
      </c>
    </row>
    <row r="20" spans="1:11" x14ac:dyDescent="0.2">
      <c r="A20" s="192" t="s">
        <v>225</v>
      </c>
      <c r="B20" s="193"/>
      <c r="C20" s="193"/>
      <c r="D20" s="193"/>
      <c r="E20" s="193"/>
      <c r="F20" s="193"/>
      <c r="G20" s="193"/>
      <c r="H20" s="193"/>
      <c r="I20" s="4">
        <v>13</v>
      </c>
      <c r="J20" s="10">
        <f>IF(J14&gt;J19,J14-J19,0)</f>
        <v>0</v>
      </c>
      <c r="K20" s="10">
        <f>IF(K14&gt;K19,K14-K19,0)</f>
        <v>85814421</v>
      </c>
    </row>
    <row r="21" spans="1:11" x14ac:dyDescent="0.2">
      <c r="A21" s="192" t="s">
        <v>226</v>
      </c>
      <c r="B21" s="193"/>
      <c r="C21" s="193"/>
      <c r="D21" s="193"/>
      <c r="E21" s="193"/>
      <c r="F21" s="193"/>
      <c r="G21" s="193"/>
      <c r="H21" s="193"/>
      <c r="I21" s="4">
        <v>14</v>
      </c>
      <c r="J21" s="10">
        <f>IF(J19&gt;J14,J19-J14,0)</f>
        <v>19026032.179999918</v>
      </c>
      <c r="K21" s="10">
        <f>IF(K19&gt;K14,K19-K14,0)</f>
        <v>0</v>
      </c>
    </row>
    <row r="22" spans="1:11" x14ac:dyDescent="0.2">
      <c r="A22" s="257" t="s">
        <v>227</v>
      </c>
      <c r="B22" s="258"/>
      <c r="C22" s="258"/>
      <c r="D22" s="258"/>
      <c r="E22" s="258"/>
      <c r="F22" s="258"/>
      <c r="G22" s="258"/>
      <c r="H22" s="258"/>
      <c r="I22" s="259"/>
      <c r="J22" s="259"/>
      <c r="K22" s="260"/>
    </row>
    <row r="23" spans="1:11" x14ac:dyDescent="0.2">
      <c r="A23" s="195" t="s">
        <v>228</v>
      </c>
      <c r="B23" s="196"/>
      <c r="C23" s="196"/>
      <c r="D23" s="196"/>
      <c r="E23" s="196"/>
      <c r="F23" s="196"/>
      <c r="G23" s="196"/>
      <c r="H23" s="196"/>
      <c r="I23" s="4">
        <v>15</v>
      </c>
      <c r="J23" s="11">
        <v>4575640.38</v>
      </c>
      <c r="K23" s="11">
        <v>12123252</v>
      </c>
    </row>
    <row r="24" spans="1:11" x14ac:dyDescent="0.2">
      <c r="A24" s="195" t="s">
        <v>229</v>
      </c>
      <c r="B24" s="196"/>
      <c r="C24" s="196"/>
      <c r="D24" s="196"/>
      <c r="E24" s="196"/>
      <c r="F24" s="196"/>
      <c r="G24" s="196"/>
      <c r="H24" s="196"/>
      <c r="I24" s="4">
        <v>16</v>
      </c>
      <c r="J24" s="11">
        <v>295738325.42000002</v>
      </c>
      <c r="K24" s="11">
        <v>6156177</v>
      </c>
    </row>
    <row r="25" spans="1:11" x14ac:dyDescent="0.2">
      <c r="A25" s="195" t="s">
        <v>230</v>
      </c>
      <c r="B25" s="196"/>
      <c r="C25" s="196"/>
      <c r="D25" s="196"/>
      <c r="E25" s="196"/>
      <c r="F25" s="196"/>
      <c r="G25" s="196"/>
      <c r="H25" s="196"/>
      <c r="I25" s="4">
        <v>17</v>
      </c>
      <c r="J25" s="11">
        <v>6136911</v>
      </c>
      <c r="K25" s="11">
        <v>5011815</v>
      </c>
    </row>
    <row r="26" spans="1:11" x14ac:dyDescent="0.2">
      <c r="A26" s="195" t="s">
        <v>231</v>
      </c>
      <c r="B26" s="196"/>
      <c r="C26" s="196"/>
      <c r="D26" s="196"/>
      <c r="E26" s="196"/>
      <c r="F26" s="196"/>
      <c r="G26" s="196"/>
      <c r="H26" s="196"/>
      <c r="I26" s="4">
        <v>18</v>
      </c>
      <c r="J26" s="11">
        <v>0</v>
      </c>
      <c r="K26" s="11">
        <v>0</v>
      </c>
    </row>
    <row r="27" spans="1:11" x14ac:dyDescent="0.2">
      <c r="A27" s="195" t="s">
        <v>232</v>
      </c>
      <c r="B27" s="196"/>
      <c r="C27" s="196"/>
      <c r="D27" s="196"/>
      <c r="E27" s="196"/>
      <c r="F27" s="196"/>
      <c r="G27" s="196"/>
      <c r="H27" s="196"/>
      <c r="I27" s="4">
        <v>19</v>
      </c>
      <c r="J27" s="11">
        <v>16689746.01</v>
      </c>
      <c r="K27" s="11">
        <v>9447921</v>
      </c>
    </row>
    <row r="28" spans="1:11" x14ac:dyDescent="0.2">
      <c r="A28" s="192" t="s">
        <v>233</v>
      </c>
      <c r="B28" s="193"/>
      <c r="C28" s="193"/>
      <c r="D28" s="193"/>
      <c r="E28" s="193"/>
      <c r="F28" s="193"/>
      <c r="G28" s="193"/>
      <c r="H28" s="193"/>
      <c r="I28" s="4">
        <v>20</v>
      </c>
      <c r="J28" s="10">
        <f>SUM(J23:J27)</f>
        <v>323140622.81</v>
      </c>
      <c r="K28" s="10">
        <f>SUM(K23:K27)</f>
        <v>32739165</v>
      </c>
    </row>
    <row r="29" spans="1:11" x14ac:dyDescent="0.2">
      <c r="A29" s="195" t="s">
        <v>234</v>
      </c>
      <c r="B29" s="196"/>
      <c r="C29" s="196"/>
      <c r="D29" s="196"/>
      <c r="E29" s="196"/>
      <c r="F29" s="196"/>
      <c r="G29" s="196"/>
      <c r="H29" s="196"/>
      <c r="I29" s="4">
        <v>21</v>
      </c>
      <c r="J29" s="11">
        <v>68029445.439999998</v>
      </c>
      <c r="K29" s="11">
        <v>108051434</v>
      </c>
    </row>
    <row r="30" spans="1:11" x14ac:dyDescent="0.2">
      <c r="A30" s="195" t="s">
        <v>235</v>
      </c>
      <c r="B30" s="196"/>
      <c r="C30" s="196"/>
      <c r="D30" s="196"/>
      <c r="E30" s="196"/>
      <c r="F30" s="196"/>
      <c r="G30" s="196"/>
      <c r="H30" s="196"/>
      <c r="I30" s="4">
        <v>22</v>
      </c>
      <c r="J30" s="96">
        <v>423498080.84999996</v>
      </c>
      <c r="K30" s="11">
        <v>11402307</v>
      </c>
    </row>
    <row r="31" spans="1:11" x14ac:dyDescent="0.2">
      <c r="A31" s="195" t="s">
        <v>236</v>
      </c>
      <c r="B31" s="196"/>
      <c r="C31" s="196"/>
      <c r="D31" s="196"/>
      <c r="E31" s="196"/>
      <c r="F31" s="196"/>
      <c r="G31" s="196"/>
      <c r="H31" s="196"/>
      <c r="I31" s="4">
        <v>23</v>
      </c>
      <c r="J31" s="11">
        <v>51483365.460000001</v>
      </c>
      <c r="K31" s="11">
        <v>108594716</v>
      </c>
    </row>
    <row r="32" spans="1:11" x14ac:dyDescent="0.2">
      <c r="A32" s="192" t="s">
        <v>237</v>
      </c>
      <c r="B32" s="193"/>
      <c r="C32" s="193"/>
      <c r="D32" s="193"/>
      <c r="E32" s="193"/>
      <c r="F32" s="193"/>
      <c r="G32" s="193"/>
      <c r="H32" s="193"/>
      <c r="I32" s="4">
        <v>24</v>
      </c>
      <c r="J32" s="10">
        <f>SUM(J29:J31)</f>
        <v>543010891.75</v>
      </c>
      <c r="K32" s="10">
        <f>SUM(K29:K31)</f>
        <v>228048457</v>
      </c>
    </row>
    <row r="33" spans="1:11" x14ac:dyDescent="0.2">
      <c r="A33" s="192" t="s">
        <v>238</v>
      </c>
      <c r="B33" s="193"/>
      <c r="C33" s="193"/>
      <c r="D33" s="193"/>
      <c r="E33" s="193"/>
      <c r="F33" s="193"/>
      <c r="G33" s="193"/>
      <c r="H33" s="193"/>
      <c r="I33" s="4">
        <v>25</v>
      </c>
      <c r="J33" s="10">
        <f>IF(J28&gt;J32,J28-J32,0)</f>
        <v>0</v>
      </c>
      <c r="K33" s="10">
        <f>IF(K28&gt;K32,K28-K32,0)</f>
        <v>0</v>
      </c>
    </row>
    <row r="34" spans="1:11" x14ac:dyDescent="0.2">
      <c r="A34" s="192" t="s">
        <v>239</v>
      </c>
      <c r="B34" s="193"/>
      <c r="C34" s="193"/>
      <c r="D34" s="193"/>
      <c r="E34" s="193"/>
      <c r="F34" s="193"/>
      <c r="G34" s="193"/>
      <c r="H34" s="193"/>
      <c r="I34" s="4">
        <v>26</v>
      </c>
      <c r="J34" s="10">
        <f>IF(J32&gt;J28,J32-J28,0)</f>
        <v>219870268.94</v>
      </c>
      <c r="K34" s="10">
        <f>IF(K32&gt;K28,K32-K28,0)</f>
        <v>195309292</v>
      </c>
    </row>
    <row r="35" spans="1:11" x14ac:dyDescent="0.2">
      <c r="A35" s="257" t="s">
        <v>240</v>
      </c>
      <c r="B35" s="258"/>
      <c r="C35" s="258"/>
      <c r="D35" s="258"/>
      <c r="E35" s="258"/>
      <c r="F35" s="258"/>
      <c r="G35" s="258"/>
      <c r="H35" s="258"/>
      <c r="I35" s="259"/>
      <c r="J35" s="259"/>
      <c r="K35" s="260"/>
    </row>
    <row r="36" spans="1:11" x14ac:dyDescent="0.2">
      <c r="A36" s="195" t="s">
        <v>241</v>
      </c>
      <c r="B36" s="196"/>
      <c r="C36" s="196"/>
      <c r="D36" s="196"/>
      <c r="E36" s="196"/>
      <c r="F36" s="196"/>
      <c r="G36" s="196"/>
      <c r="H36" s="196"/>
      <c r="I36" s="4">
        <v>27</v>
      </c>
      <c r="J36" s="8">
        <v>506393995.49000001</v>
      </c>
      <c r="K36" s="11">
        <v>0</v>
      </c>
    </row>
    <row r="37" spans="1:11" x14ac:dyDescent="0.2">
      <c r="A37" s="195" t="s">
        <v>242</v>
      </c>
      <c r="B37" s="196"/>
      <c r="C37" s="196"/>
      <c r="D37" s="196"/>
      <c r="E37" s="196"/>
      <c r="F37" s="196"/>
      <c r="G37" s="196"/>
      <c r="H37" s="196"/>
      <c r="I37" s="4">
        <v>28</v>
      </c>
      <c r="J37" s="11">
        <v>146151727.97</v>
      </c>
      <c r="K37" s="11">
        <v>399560828</v>
      </c>
    </row>
    <row r="38" spans="1:11" x14ac:dyDescent="0.2">
      <c r="A38" s="195" t="s">
        <v>243</v>
      </c>
      <c r="B38" s="196"/>
      <c r="C38" s="196"/>
      <c r="D38" s="196"/>
      <c r="E38" s="196"/>
      <c r="F38" s="196"/>
      <c r="G38" s="196"/>
      <c r="H38" s="196"/>
      <c r="I38" s="4">
        <v>29</v>
      </c>
      <c r="J38" s="11">
        <v>3011260</v>
      </c>
      <c r="K38" s="11">
        <v>3307617</v>
      </c>
    </row>
    <row r="39" spans="1:11" x14ac:dyDescent="0.2">
      <c r="A39" s="192" t="s">
        <v>244</v>
      </c>
      <c r="B39" s="193"/>
      <c r="C39" s="193"/>
      <c r="D39" s="193"/>
      <c r="E39" s="193"/>
      <c r="F39" s="193"/>
      <c r="G39" s="193"/>
      <c r="H39" s="193"/>
      <c r="I39" s="4">
        <v>30</v>
      </c>
      <c r="J39" s="10">
        <f>SUM(J36:J38)</f>
        <v>655556983.46000004</v>
      </c>
      <c r="K39" s="10">
        <f>SUM(K36:K38)</f>
        <v>402868445</v>
      </c>
    </row>
    <row r="40" spans="1:11" x14ac:dyDescent="0.2">
      <c r="A40" s="195" t="s">
        <v>245</v>
      </c>
      <c r="B40" s="196"/>
      <c r="C40" s="196"/>
      <c r="D40" s="196"/>
      <c r="E40" s="196"/>
      <c r="F40" s="196"/>
      <c r="G40" s="196"/>
      <c r="H40" s="196"/>
      <c r="I40" s="4">
        <v>31</v>
      </c>
      <c r="J40" s="11">
        <v>218461390.63</v>
      </c>
      <c r="K40" s="96">
        <v>281027930</v>
      </c>
    </row>
    <row r="41" spans="1:11" x14ac:dyDescent="0.2">
      <c r="A41" s="195" t="s">
        <v>246</v>
      </c>
      <c r="B41" s="196"/>
      <c r="C41" s="196"/>
      <c r="D41" s="196"/>
      <c r="E41" s="196"/>
      <c r="F41" s="196"/>
      <c r="G41" s="196"/>
      <c r="H41" s="196"/>
      <c r="I41" s="4">
        <v>32</v>
      </c>
      <c r="J41" s="11">
        <v>0</v>
      </c>
      <c r="K41" s="96">
        <v>48479634</v>
      </c>
    </row>
    <row r="42" spans="1:11" x14ac:dyDescent="0.2">
      <c r="A42" s="195" t="s">
        <v>247</v>
      </c>
      <c r="B42" s="196"/>
      <c r="C42" s="196"/>
      <c r="D42" s="196"/>
      <c r="E42" s="196"/>
      <c r="F42" s="196"/>
      <c r="G42" s="196"/>
      <c r="H42" s="196"/>
      <c r="I42" s="4">
        <v>33</v>
      </c>
      <c r="J42" s="96">
        <v>550581</v>
      </c>
      <c r="K42" s="96">
        <v>795641</v>
      </c>
    </row>
    <row r="43" spans="1:11" x14ac:dyDescent="0.2">
      <c r="A43" s="195" t="s">
        <v>248</v>
      </c>
      <c r="B43" s="196"/>
      <c r="C43" s="196"/>
      <c r="D43" s="196"/>
      <c r="E43" s="196"/>
      <c r="F43" s="196"/>
      <c r="G43" s="196"/>
      <c r="H43" s="196"/>
      <c r="I43" s="4">
        <v>34</v>
      </c>
      <c r="J43" s="11">
        <v>3571509.12</v>
      </c>
      <c r="K43" s="11">
        <v>12976357</v>
      </c>
    </row>
    <row r="44" spans="1:11" x14ac:dyDescent="0.2">
      <c r="A44" s="195" t="s">
        <v>249</v>
      </c>
      <c r="B44" s="196"/>
      <c r="C44" s="196"/>
      <c r="D44" s="196"/>
      <c r="E44" s="196"/>
      <c r="F44" s="196"/>
      <c r="G44" s="196"/>
      <c r="H44" s="196"/>
      <c r="I44" s="4">
        <v>35</v>
      </c>
      <c r="J44" s="11">
        <v>0</v>
      </c>
      <c r="K44" s="11">
        <v>0</v>
      </c>
    </row>
    <row r="45" spans="1:11" x14ac:dyDescent="0.2">
      <c r="A45" s="192" t="s">
        <v>250</v>
      </c>
      <c r="B45" s="193"/>
      <c r="C45" s="193"/>
      <c r="D45" s="193"/>
      <c r="E45" s="193"/>
      <c r="F45" s="193"/>
      <c r="G45" s="193"/>
      <c r="H45" s="193"/>
      <c r="I45" s="4">
        <v>36</v>
      </c>
      <c r="J45" s="10">
        <f>SUM(J40:J44)</f>
        <v>222583480.75</v>
      </c>
      <c r="K45" s="10">
        <f>SUM(K40:K44)</f>
        <v>343279562</v>
      </c>
    </row>
    <row r="46" spans="1:11" x14ac:dyDescent="0.2">
      <c r="A46" s="192" t="s">
        <v>251</v>
      </c>
      <c r="B46" s="193"/>
      <c r="C46" s="193"/>
      <c r="D46" s="193"/>
      <c r="E46" s="193"/>
      <c r="F46" s="193"/>
      <c r="G46" s="193"/>
      <c r="H46" s="193"/>
      <c r="I46" s="4">
        <v>37</v>
      </c>
      <c r="J46" s="10">
        <f>IF(J39&gt;J45,J39-J45,0)</f>
        <v>432973502.71000004</v>
      </c>
      <c r="K46" s="10">
        <f>IF(K39&gt;K45,K39-K45,0)</f>
        <v>59588883</v>
      </c>
    </row>
    <row r="47" spans="1:11" x14ac:dyDescent="0.2">
      <c r="A47" s="192" t="s">
        <v>252</v>
      </c>
      <c r="B47" s="193"/>
      <c r="C47" s="193"/>
      <c r="D47" s="193"/>
      <c r="E47" s="193"/>
      <c r="F47" s="193"/>
      <c r="G47" s="193"/>
      <c r="H47" s="193"/>
      <c r="I47" s="4">
        <v>38</v>
      </c>
      <c r="J47" s="10">
        <f>IF(J45&gt;J39,J45-J39,0)</f>
        <v>0</v>
      </c>
      <c r="K47" s="10">
        <f>IF(K45&gt;K39,K45-K39,0)</f>
        <v>0</v>
      </c>
    </row>
    <row r="48" spans="1:11" x14ac:dyDescent="0.2">
      <c r="A48" s="195" t="s">
        <v>253</v>
      </c>
      <c r="B48" s="196"/>
      <c r="C48" s="196"/>
      <c r="D48" s="196"/>
      <c r="E48" s="196"/>
      <c r="F48" s="196"/>
      <c r="G48" s="196"/>
      <c r="H48" s="196"/>
      <c r="I48" s="4">
        <v>39</v>
      </c>
      <c r="J48" s="10">
        <f>IF(J20-J21+J33-J34+J46-J47&gt;0,J20-J21+J33-J34+J46-J47,0)</f>
        <v>194077201.59000012</v>
      </c>
      <c r="K48" s="10">
        <f>IF(K20-K21+K33-K34+K46-K47&gt;0,K20-K21+K33-K34+K46-K47,0)</f>
        <v>0</v>
      </c>
    </row>
    <row r="49" spans="1:11" x14ac:dyDescent="0.2">
      <c r="A49" s="195" t="s">
        <v>254</v>
      </c>
      <c r="B49" s="196"/>
      <c r="C49" s="196"/>
      <c r="D49" s="196"/>
      <c r="E49" s="196"/>
      <c r="F49" s="196"/>
      <c r="G49" s="196"/>
      <c r="H49" s="196"/>
      <c r="I49" s="4">
        <v>40</v>
      </c>
      <c r="J49" s="10">
        <f>IF(J21-J20+J34-J33+J47-J46&gt;0,J21-J20+J34-J33+J47-J46,0)</f>
        <v>0</v>
      </c>
      <c r="K49" s="10">
        <f>IF(K21-K20+K34-K33+K47-K46&gt;0,K21-K20+K34-K33+K47-K46,0)</f>
        <v>49905988</v>
      </c>
    </row>
    <row r="50" spans="1:11" x14ac:dyDescent="0.2">
      <c r="A50" s="195" t="s">
        <v>255</v>
      </c>
      <c r="B50" s="196"/>
      <c r="C50" s="196"/>
      <c r="D50" s="196"/>
      <c r="E50" s="196"/>
      <c r="F50" s="196"/>
      <c r="G50" s="196"/>
      <c r="H50" s="196"/>
      <c r="I50" s="4">
        <v>41</v>
      </c>
      <c r="J50" s="11">
        <v>88785414.920000002</v>
      </c>
      <c r="K50" s="11">
        <v>95413823</v>
      </c>
    </row>
    <row r="51" spans="1:11" x14ac:dyDescent="0.2">
      <c r="A51" s="195" t="s">
        <v>256</v>
      </c>
      <c r="B51" s="196"/>
      <c r="C51" s="196"/>
      <c r="D51" s="196"/>
      <c r="E51" s="196"/>
      <c r="F51" s="196"/>
      <c r="G51" s="196"/>
      <c r="H51" s="196"/>
      <c r="I51" s="4">
        <v>42</v>
      </c>
      <c r="J51" s="11">
        <v>194077201.59000012</v>
      </c>
      <c r="K51" s="11">
        <v>0</v>
      </c>
    </row>
    <row r="52" spans="1:11" x14ac:dyDescent="0.2">
      <c r="A52" s="195" t="s">
        <v>257</v>
      </c>
      <c r="B52" s="196"/>
      <c r="C52" s="196"/>
      <c r="D52" s="196"/>
      <c r="E52" s="196"/>
      <c r="F52" s="196"/>
      <c r="G52" s="196"/>
      <c r="H52" s="196"/>
      <c r="I52" s="4">
        <v>43</v>
      </c>
      <c r="J52" s="11">
        <v>0</v>
      </c>
      <c r="K52" s="11">
        <v>49905988</v>
      </c>
    </row>
    <row r="53" spans="1:11" x14ac:dyDescent="0.2">
      <c r="A53" s="229" t="s">
        <v>258</v>
      </c>
      <c r="B53" s="230"/>
      <c r="C53" s="230"/>
      <c r="D53" s="230"/>
      <c r="E53" s="230"/>
      <c r="F53" s="230"/>
      <c r="G53" s="230"/>
      <c r="H53" s="230"/>
      <c r="I53" s="7">
        <v>44</v>
      </c>
      <c r="J53" s="13">
        <f>J50+J51-J52</f>
        <v>282862616.51000011</v>
      </c>
      <c r="K53" s="13">
        <f>K50+K51-K52</f>
        <v>45507835</v>
      </c>
    </row>
  </sheetData>
  <mergeCells count="52">
    <mergeCell ref="A20:H20"/>
    <mergeCell ref="A11:H11"/>
    <mergeCell ref="A12:H12"/>
    <mergeCell ref="A9:H9"/>
    <mergeCell ref="A10:H10"/>
    <mergeCell ref="A18:H18"/>
    <mergeCell ref="A15:H15"/>
    <mergeCell ref="A16:H16"/>
    <mergeCell ref="A17:H17"/>
    <mergeCell ref="A4:K4"/>
    <mergeCell ref="A5:H5"/>
    <mergeCell ref="A1:K1"/>
    <mergeCell ref="A2:K2"/>
    <mergeCell ref="A19:H19"/>
    <mergeCell ref="A6:H6"/>
    <mergeCell ref="A7:K7"/>
    <mergeCell ref="A8:H8"/>
    <mergeCell ref="A13:H13"/>
    <mergeCell ref="A14:H14"/>
    <mergeCell ref="A29:H29"/>
    <mergeCell ref="A30:H30"/>
    <mergeCell ref="A31:H31"/>
    <mergeCell ref="A32:H32"/>
    <mergeCell ref="A21:H21"/>
    <mergeCell ref="A22:K22"/>
    <mergeCell ref="A23:H23"/>
    <mergeCell ref="A24:H24"/>
    <mergeCell ref="A25:H25"/>
    <mergeCell ref="A26:H26"/>
    <mergeCell ref="A27:H27"/>
    <mergeCell ref="A28:H28"/>
    <mergeCell ref="A33:H33"/>
    <mergeCell ref="A34:H34"/>
    <mergeCell ref="A41:H41"/>
    <mergeCell ref="A42:H42"/>
    <mergeCell ref="A45:H45"/>
    <mergeCell ref="A48:H48"/>
    <mergeCell ref="A47:H47"/>
    <mergeCell ref="A43:H43"/>
    <mergeCell ref="A44:H44"/>
    <mergeCell ref="A35:K35"/>
    <mergeCell ref="A36:H36"/>
    <mergeCell ref="A37:H37"/>
    <mergeCell ref="A38:H38"/>
    <mergeCell ref="A39:H39"/>
    <mergeCell ref="A40:H40"/>
    <mergeCell ref="A46:H46"/>
    <mergeCell ref="A53:H53"/>
    <mergeCell ref="A49:H49"/>
    <mergeCell ref="A50:H50"/>
    <mergeCell ref="A51:H51"/>
    <mergeCell ref="A52:H52"/>
  </mergeCells>
  <phoneticPr fontId="3" type="noConversion"/>
  <dataValidations count="2">
    <dataValidation type="whole" operator="notEqual" allowBlank="1" showInputMessage="1" showErrorMessage="1" errorTitle="Pogrešan unos" error="Mogu se unijeti samo cjelobrojne vrijednosti." sqref="J8:K13 L10:L13 J29:K31 J15:K18 J40:K44 J36:K38 J50:J52 K50:K51 J23:K27">
      <formula1>9999999998</formula1>
    </dataValidation>
    <dataValidation type="whole" operator="greaterThanOrEqual" allowBlank="1" showInputMessage="1" showErrorMessage="1" errorTitle="Pogrešan unos" error="Mogu se unijeti samo cjelobrojne pozitivne vrijednosti." sqref="J14:K14 J19:K21 J28:K28 J32:K34 J39:K39 J53:K53 J45:K49">
      <formula1>0</formula1>
    </dataValidation>
  </dataValidations>
  <printOptions horizontalCentered="1"/>
  <pageMargins left="0.55118110236220474" right="0.55118110236220474" top="0.98425196850393704" bottom="0.98425196850393704" header="0.51181102362204722" footer="0.51181102362204722"/>
  <pageSetup paperSize="9" scale="97" orientation="portrait" r:id="rId1"/>
  <headerFooter alignWithMargins="0"/>
  <ignoredErrors>
    <ignoredError sqref="J6:K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27"/>
  <sheetViews>
    <sheetView showGridLines="0" zoomScale="130" zoomScaleNormal="130" zoomScaleSheetLayoutView="100" workbookViewId="0">
      <selection activeCell="M18" sqref="M18"/>
    </sheetView>
  </sheetViews>
  <sheetFormatPr defaultRowHeight="12.75" x14ac:dyDescent="0.2"/>
  <cols>
    <col min="1" max="3" width="9.140625" style="75"/>
    <col min="4" max="4" width="5.42578125" style="75" customWidth="1"/>
    <col min="5" max="5" width="10.140625" style="75" bestFit="1" customWidth="1"/>
    <col min="6" max="6" width="5.28515625" style="75" customWidth="1"/>
    <col min="7" max="7" width="11.42578125" style="75" customWidth="1"/>
    <col min="8" max="8" width="1.42578125" style="75" customWidth="1"/>
    <col min="9" max="9" width="6" style="75" customWidth="1"/>
    <col min="10" max="10" width="10.85546875" style="75" bestFit="1" customWidth="1"/>
    <col min="11" max="11" width="11" style="75" bestFit="1" customWidth="1"/>
    <col min="12" max="12" width="11.28515625" style="92" bestFit="1" customWidth="1"/>
    <col min="13" max="13" width="11.140625" style="92" bestFit="1" customWidth="1"/>
    <col min="14" max="18" width="9.140625" style="92"/>
    <col min="19" max="19" width="9.140625" style="117"/>
    <col min="20" max="16384" width="9.140625" style="75"/>
  </cols>
  <sheetData>
    <row r="1" spans="1:19" ht="15" customHeight="1" x14ac:dyDescent="0.2">
      <c r="A1" s="275" t="s">
        <v>259</v>
      </c>
      <c r="B1" s="276"/>
      <c r="C1" s="276"/>
      <c r="D1" s="276"/>
      <c r="E1" s="276"/>
      <c r="F1" s="276"/>
      <c r="G1" s="276"/>
      <c r="H1" s="276"/>
      <c r="I1" s="276"/>
      <c r="J1" s="276"/>
      <c r="K1" s="276"/>
      <c r="L1" s="118"/>
    </row>
    <row r="2" spans="1:19" x14ac:dyDescent="0.2">
      <c r="A2" s="283" t="s">
        <v>307</v>
      </c>
      <c r="B2" s="283"/>
      <c r="C2" s="283"/>
      <c r="D2" s="283"/>
      <c r="E2" s="283"/>
      <c r="F2" s="283"/>
      <c r="G2" s="283"/>
      <c r="H2" s="283"/>
      <c r="I2" s="283"/>
      <c r="J2" s="283"/>
      <c r="K2" s="283"/>
      <c r="L2" s="119"/>
    </row>
    <row r="3" spans="1:19" ht="7.5" customHeight="1" x14ac:dyDescent="0.2">
      <c r="A3" s="73"/>
      <c r="B3" s="74"/>
      <c r="C3" s="91"/>
      <c r="D3" s="102"/>
      <c r="E3" s="103"/>
      <c r="F3" s="91"/>
      <c r="G3" s="103"/>
      <c r="H3" s="104"/>
      <c r="I3" s="74"/>
      <c r="J3" s="74"/>
      <c r="K3" s="74"/>
      <c r="L3" s="119"/>
    </row>
    <row r="4" spans="1:19" customFormat="1" ht="14.25" customHeight="1" x14ac:dyDescent="0.2">
      <c r="A4" s="200" t="s">
        <v>295</v>
      </c>
      <c r="B4" s="201"/>
      <c r="C4" s="201"/>
      <c r="D4" s="201"/>
      <c r="E4" s="201"/>
      <c r="F4" s="201"/>
      <c r="G4" s="201"/>
      <c r="H4" s="201"/>
      <c r="I4" s="201"/>
      <c r="J4" s="201"/>
      <c r="K4" s="202"/>
      <c r="L4" s="92"/>
      <c r="M4" s="92"/>
      <c r="N4" s="92"/>
      <c r="O4" s="92"/>
      <c r="P4" s="92"/>
      <c r="Q4" s="92"/>
      <c r="R4" s="92"/>
      <c r="S4" s="117"/>
    </row>
    <row r="5" spans="1:19" ht="31.5" customHeight="1" thickBot="1" x14ac:dyDescent="0.25">
      <c r="A5" s="281" t="s">
        <v>43</v>
      </c>
      <c r="B5" s="281"/>
      <c r="C5" s="281"/>
      <c r="D5" s="281"/>
      <c r="E5" s="281"/>
      <c r="F5" s="281"/>
      <c r="G5" s="281"/>
      <c r="H5" s="281"/>
      <c r="I5" s="76" t="s">
        <v>44</v>
      </c>
      <c r="J5" s="87" t="s">
        <v>151</v>
      </c>
      <c r="K5" s="87" t="s">
        <v>152</v>
      </c>
    </row>
    <row r="6" spans="1:19" x14ac:dyDescent="0.2">
      <c r="A6" s="282">
        <v>1</v>
      </c>
      <c r="B6" s="282"/>
      <c r="C6" s="282"/>
      <c r="D6" s="282"/>
      <c r="E6" s="282"/>
      <c r="F6" s="282"/>
      <c r="G6" s="282"/>
      <c r="H6" s="282"/>
      <c r="I6" s="77">
        <v>2</v>
      </c>
      <c r="J6" s="69" t="s">
        <v>3</v>
      </c>
      <c r="K6" s="69" t="s">
        <v>4</v>
      </c>
    </row>
    <row r="7" spans="1:19" x14ac:dyDescent="0.2">
      <c r="A7" s="267" t="s">
        <v>260</v>
      </c>
      <c r="B7" s="268"/>
      <c r="C7" s="268"/>
      <c r="D7" s="268"/>
      <c r="E7" s="268"/>
      <c r="F7" s="268"/>
      <c r="G7" s="268"/>
      <c r="H7" s="268"/>
      <c r="I7" s="78">
        <v>1</v>
      </c>
      <c r="J7" s="9">
        <v>1566400660</v>
      </c>
      <c r="K7" s="9">
        <v>1566400660</v>
      </c>
    </row>
    <row r="8" spans="1:19" x14ac:dyDescent="0.2">
      <c r="A8" s="267" t="s">
        <v>261</v>
      </c>
      <c r="B8" s="268"/>
      <c r="C8" s="268"/>
      <c r="D8" s="268"/>
      <c r="E8" s="268"/>
      <c r="F8" s="268"/>
      <c r="G8" s="268"/>
      <c r="H8" s="268"/>
      <c r="I8" s="78">
        <v>2</v>
      </c>
      <c r="J8" s="11">
        <v>184178962</v>
      </c>
      <c r="K8" s="11">
        <v>183146365</v>
      </c>
    </row>
    <row r="9" spans="1:19" x14ac:dyDescent="0.2">
      <c r="A9" s="267" t="s">
        <v>262</v>
      </c>
      <c r="B9" s="268"/>
      <c r="C9" s="268"/>
      <c r="D9" s="268"/>
      <c r="E9" s="268"/>
      <c r="F9" s="268"/>
      <c r="G9" s="268"/>
      <c r="H9" s="268"/>
      <c r="I9" s="78">
        <v>3</v>
      </c>
      <c r="J9" s="11">
        <v>99642627</v>
      </c>
      <c r="K9" s="96">
        <v>141703654</v>
      </c>
    </row>
    <row r="10" spans="1:19" x14ac:dyDescent="0.2">
      <c r="A10" s="267" t="s">
        <v>263</v>
      </c>
      <c r="B10" s="268"/>
      <c r="C10" s="268"/>
      <c r="D10" s="268"/>
      <c r="E10" s="268"/>
      <c r="F10" s="268"/>
      <c r="G10" s="268"/>
      <c r="H10" s="268"/>
      <c r="I10" s="78">
        <v>4</v>
      </c>
      <c r="J10" s="11">
        <v>-56821344</v>
      </c>
      <c r="K10" s="11">
        <v>1360387</v>
      </c>
    </row>
    <row r="11" spans="1:19" x14ac:dyDescent="0.2">
      <c r="A11" s="267" t="s">
        <v>264</v>
      </c>
      <c r="B11" s="268"/>
      <c r="C11" s="268"/>
      <c r="D11" s="268"/>
      <c r="E11" s="268"/>
      <c r="F11" s="268"/>
      <c r="G11" s="268"/>
      <c r="H11" s="268"/>
      <c r="I11" s="78">
        <v>5</v>
      </c>
      <c r="J11" s="11">
        <v>156971806</v>
      </c>
      <c r="K11" s="11">
        <v>73613896</v>
      </c>
    </row>
    <row r="12" spans="1:19" x14ac:dyDescent="0.2">
      <c r="A12" s="267" t="s">
        <v>265</v>
      </c>
      <c r="B12" s="268"/>
      <c r="C12" s="268"/>
      <c r="D12" s="268"/>
      <c r="E12" s="268"/>
      <c r="F12" s="268"/>
      <c r="G12" s="268"/>
      <c r="H12" s="268"/>
      <c r="I12" s="78">
        <v>6</v>
      </c>
      <c r="J12" s="11">
        <v>0</v>
      </c>
      <c r="K12" s="11">
        <v>0</v>
      </c>
    </row>
    <row r="13" spans="1:19" x14ac:dyDescent="0.2">
      <c r="A13" s="267" t="s">
        <v>266</v>
      </c>
      <c r="B13" s="268"/>
      <c r="C13" s="268"/>
      <c r="D13" s="268"/>
      <c r="E13" s="268"/>
      <c r="F13" s="268"/>
      <c r="G13" s="268"/>
      <c r="H13" s="268"/>
      <c r="I13" s="78">
        <v>7</v>
      </c>
      <c r="J13" s="11">
        <v>0</v>
      </c>
      <c r="K13" s="11">
        <v>0</v>
      </c>
    </row>
    <row r="14" spans="1:19" x14ac:dyDescent="0.2">
      <c r="A14" s="267" t="s">
        <v>267</v>
      </c>
      <c r="B14" s="268"/>
      <c r="C14" s="268"/>
      <c r="D14" s="268"/>
      <c r="E14" s="268"/>
      <c r="F14" s="268"/>
      <c r="G14" s="268"/>
      <c r="H14" s="268"/>
      <c r="I14" s="78">
        <v>8</v>
      </c>
      <c r="J14" s="11">
        <v>0</v>
      </c>
      <c r="K14" s="11">
        <v>0</v>
      </c>
    </row>
    <row r="15" spans="1:19" x14ac:dyDescent="0.2">
      <c r="A15" s="267" t="s">
        <v>268</v>
      </c>
      <c r="B15" s="268"/>
      <c r="C15" s="268"/>
      <c r="D15" s="268"/>
      <c r="E15" s="268"/>
      <c r="F15" s="268"/>
      <c r="G15" s="268"/>
      <c r="H15" s="268"/>
      <c r="I15" s="78">
        <v>9</v>
      </c>
      <c r="J15" s="11">
        <v>0</v>
      </c>
      <c r="K15" s="11">
        <v>0</v>
      </c>
    </row>
    <row r="16" spans="1:19" x14ac:dyDescent="0.2">
      <c r="A16" s="273" t="s">
        <v>269</v>
      </c>
      <c r="B16" s="274"/>
      <c r="C16" s="274"/>
      <c r="D16" s="274"/>
      <c r="E16" s="274"/>
      <c r="F16" s="274"/>
      <c r="G16" s="274"/>
      <c r="H16" s="274"/>
      <c r="I16" s="78">
        <v>10</v>
      </c>
      <c r="J16" s="10">
        <f>SUM(J7:J15)</f>
        <v>1950372711</v>
      </c>
      <c r="K16" s="10">
        <f>SUM(K7:K15)</f>
        <v>1966224962</v>
      </c>
    </row>
    <row r="17" spans="1:11" x14ac:dyDescent="0.2">
      <c r="A17" s="267" t="s">
        <v>270</v>
      </c>
      <c r="B17" s="268"/>
      <c r="C17" s="268"/>
      <c r="D17" s="268"/>
      <c r="E17" s="268"/>
      <c r="F17" s="268"/>
      <c r="G17" s="268"/>
      <c r="H17" s="268"/>
      <c r="I17" s="78">
        <v>11</v>
      </c>
      <c r="J17" s="11">
        <v>0</v>
      </c>
      <c r="K17" s="11">
        <v>0</v>
      </c>
    </row>
    <row r="18" spans="1:11" x14ac:dyDescent="0.2">
      <c r="A18" s="267" t="s">
        <v>271</v>
      </c>
      <c r="B18" s="268"/>
      <c r="C18" s="268"/>
      <c r="D18" s="268"/>
      <c r="E18" s="268"/>
      <c r="F18" s="268"/>
      <c r="G18" s="268"/>
      <c r="H18" s="268"/>
      <c r="I18" s="78">
        <v>12</v>
      </c>
      <c r="J18" s="11">
        <v>0</v>
      </c>
      <c r="K18" s="11">
        <v>0</v>
      </c>
    </row>
    <row r="19" spans="1:11" x14ac:dyDescent="0.2">
      <c r="A19" s="267" t="s">
        <v>272</v>
      </c>
      <c r="B19" s="268"/>
      <c r="C19" s="268"/>
      <c r="D19" s="268"/>
      <c r="E19" s="268"/>
      <c r="F19" s="268"/>
      <c r="G19" s="268"/>
      <c r="H19" s="268"/>
      <c r="I19" s="78">
        <v>13</v>
      </c>
      <c r="J19" s="11">
        <v>0</v>
      </c>
      <c r="K19" s="11">
        <v>0</v>
      </c>
    </row>
    <row r="20" spans="1:11" x14ac:dyDescent="0.2">
      <c r="A20" s="267" t="s">
        <v>273</v>
      </c>
      <c r="B20" s="268"/>
      <c r="C20" s="268"/>
      <c r="D20" s="268"/>
      <c r="E20" s="268"/>
      <c r="F20" s="268"/>
      <c r="G20" s="268"/>
      <c r="H20" s="268"/>
      <c r="I20" s="78">
        <v>14</v>
      </c>
      <c r="J20" s="11">
        <v>0</v>
      </c>
      <c r="K20" s="11">
        <v>0</v>
      </c>
    </row>
    <row r="21" spans="1:11" x14ac:dyDescent="0.2">
      <c r="A21" s="267" t="s">
        <v>274</v>
      </c>
      <c r="B21" s="268"/>
      <c r="C21" s="268"/>
      <c r="D21" s="268"/>
      <c r="E21" s="268"/>
      <c r="F21" s="268"/>
      <c r="G21" s="268"/>
      <c r="H21" s="268"/>
      <c r="I21" s="78">
        <v>15</v>
      </c>
      <c r="J21" s="11">
        <v>0</v>
      </c>
      <c r="K21" s="11">
        <v>0</v>
      </c>
    </row>
    <row r="22" spans="1:11" x14ac:dyDescent="0.2">
      <c r="A22" s="267" t="s">
        <v>275</v>
      </c>
      <c r="B22" s="268"/>
      <c r="C22" s="268"/>
      <c r="D22" s="268"/>
      <c r="E22" s="268"/>
      <c r="F22" s="268"/>
      <c r="G22" s="268"/>
      <c r="H22" s="268"/>
      <c r="I22" s="78">
        <v>16</v>
      </c>
      <c r="J22" s="11">
        <v>612508803</v>
      </c>
      <c r="K22" s="11">
        <v>15852251</v>
      </c>
    </row>
    <row r="23" spans="1:11" x14ac:dyDescent="0.2">
      <c r="A23" s="273" t="s">
        <v>276</v>
      </c>
      <c r="B23" s="274"/>
      <c r="C23" s="274"/>
      <c r="D23" s="274"/>
      <c r="E23" s="274"/>
      <c r="F23" s="274"/>
      <c r="G23" s="274"/>
      <c r="H23" s="274"/>
      <c r="I23" s="78">
        <v>17</v>
      </c>
      <c r="J23" s="13">
        <f>SUM(J17:J22)</f>
        <v>612508803</v>
      </c>
      <c r="K23" s="13">
        <f>SUM(K17:K22)</f>
        <v>15852251</v>
      </c>
    </row>
    <row r="24" spans="1:11" x14ac:dyDescent="0.2">
      <c r="A24" s="277"/>
      <c r="B24" s="278"/>
      <c r="C24" s="278"/>
      <c r="D24" s="278"/>
      <c r="E24" s="278"/>
      <c r="F24" s="278"/>
      <c r="G24" s="278"/>
      <c r="H24" s="278"/>
      <c r="I24" s="279"/>
      <c r="J24" s="279"/>
      <c r="K24" s="280"/>
    </row>
    <row r="25" spans="1:11" x14ac:dyDescent="0.2">
      <c r="A25" s="269" t="s">
        <v>277</v>
      </c>
      <c r="B25" s="270"/>
      <c r="C25" s="270"/>
      <c r="D25" s="270"/>
      <c r="E25" s="270"/>
      <c r="F25" s="270"/>
      <c r="G25" s="270"/>
      <c r="H25" s="270"/>
      <c r="I25" s="79">
        <v>18</v>
      </c>
      <c r="J25" s="109">
        <v>0</v>
      </c>
      <c r="K25" s="109">
        <v>0</v>
      </c>
    </row>
    <row r="26" spans="1:11" ht="23.25" customHeight="1" x14ac:dyDescent="0.2">
      <c r="A26" s="271" t="s">
        <v>278</v>
      </c>
      <c r="B26" s="272"/>
      <c r="C26" s="272"/>
      <c r="D26" s="272"/>
      <c r="E26" s="272"/>
      <c r="F26" s="272"/>
      <c r="G26" s="272"/>
      <c r="H26" s="272"/>
      <c r="I26" s="80">
        <v>19</v>
      </c>
      <c r="J26" s="110">
        <v>0</v>
      </c>
      <c r="K26" s="110">
        <v>0</v>
      </c>
    </row>
    <row r="27" spans="1:11" ht="30" customHeight="1" x14ac:dyDescent="0.2">
      <c r="A27" s="265"/>
      <c r="B27" s="266"/>
      <c r="C27" s="266"/>
      <c r="D27" s="266"/>
      <c r="E27" s="266"/>
      <c r="F27" s="266"/>
      <c r="G27" s="266"/>
      <c r="H27" s="266"/>
      <c r="I27" s="266"/>
      <c r="J27" s="266"/>
      <c r="K27" s="266"/>
    </row>
  </sheetData>
  <protectedRanges>
    <protectedRange sqref="E2:E3" name="Range1_1"/>
    <protectedRange sqref="G2:H3" name="Range1"/>
    <protectedRange sqref="E4" name="Range1_1_1"/>
    <protectedRange sqref="G4:H4" name="Range1_2"/>
  </protectedRanges>
  <mergeCells count="26">
    <mergeCell ref="A1:K1"/>
    <mergeCell ref="A21:H21"/>
    <mergeCell ref="A22:H22"/>
    <mergeCell ref="A23:H23"/>
    <mergeCell ref="A24:K24"/>
    <mergeCell ref="A17:H17"/>
    <mergeCell ref="A18:H18"/>
    <mergeCell ref="A9:H9"/>
    <mergeCell ref="A10:H10"/>
    <mergeCell ref="A5:H5"/>
    <mergeCell ref="A6:H6"/>
    <mergeCell ref="A13:H13"/>
    <mergeCell ref="A11:H11"/>
    <mergeCell ref="A7:H7"/>
    <mergeCell ref="A2:K2"/>
    <mergeCell ref="A8:H8"/>
    <mergeCell ref="A4:K4"/>
    <mergeCell ref="A27:K27"/>
    <mergeCell ref="A12:H12"/>
    <mergeCell ref="A25:H25"/>
    <mergeCell ref="A26:H26"/>
    <mergeCell ref="A19:H19"/>
    <mergeCell ref="A14:H14"/>
    <mergeCell ref="A15:H15"/>
    <mergeCell ref="A16:H16"/>
    <mergeCell ref="A20:H20"/>
  </mergeCells>
  <phoneticPr fontId="3" type="noConversion"/>
  <conditionalFormatting sqref="G3">
    <cfRule type="cellIs" dxfId="1" priority="2" stopIfTrue="1" operator="lessThan">
      <formula>#REF!</formula>
    </cfRule>
  </conditionalFormatting>
  <conditionalFormatting sqref="G4">
    <cfRule type="cellIs" dxfId="0" priority="1" stopIfTrue="1" operator="lessThan">
      <formula>#REF!</formula>
    </cfRule>
  </conditionalFormatting>
  <dataValidations count="4">
    <dataValidation type="whole" operator="notEqual" allowBlank="1" showInputMessage="1" showErrorMessage="1" errorTitle="Pogrešan unos" error="Mogu se unijeti samo cjelobrojne vrijednosti." sqref="J25:K26">
      <formula1>9999999999</formula1>
    </dataValidation>
    <dataValidation type="whole" operator="notEqual" allowBlank="1" showInputMessage="1" showErrorMessage="1" errorTitle="Pogrešan unos" error="Mogu se unijeti samo cjelobrojne vrijednosti." sqref="J7:K15 K18:K21 J17:J22">
      <formula1>999999999999</formula1>
    </dataValidation>
    <dataValidation type="whole" operator="greaterThanOrEqual" allowBlank="1" showInputMessage="1" showErrorMessage="1" errorTitle="Pogrešan unos" error="Mogu se unijeti samo cjelobrojne pozitivne vrijednosti." sqref="J23:K24 J16:K1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3 G3">
      <formula1>39448</formula1>
    </dataValidation>
  </dataValidations>
  <printOptions horizontalCentered="1"/>
  <pageMargins left="0.35433070866141736" right="0.35433070866141736" top="0.98425196850393704" bottom="0.98425196850393704" header="0.51181102362204722" footer="0.51181102362204722"/>
  <pageSetup paperSize="9" orientation="portrait" r:id="rId1"/>
  <headerFooter alignWithMargins="0"/>
  <ignoredErrors>
    <ignoredError sqref="J6:K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2"/>
  <sheetViews>
    <sheetView showGridLines="0" zoomScale="130" zoomScaleNormal="130" zoomScaleSheetLayoutView="100" workbookViewId="0">
      <selection activeCell="K15" sqref="K15"/>
    </sheetView>
  </sheetViews>
  <sheetFormatPr defaultRowHeight="12.75" x14ac:dyDescent="0.2"/>
  <sheetData>
    <row r="1" spans="1:10" x14ac:dyDescent="0.2">
      <c r="A1" s="70"/>
      <c r="B1" s="70"/>
      <c r="C1" s="70"/>
      <c r="D1" s="70"/>
      <c r="E1" s="70"/>
      <c r="F1" s="70"/>
      <c r="G1" s="70"/>
      <c r="H1" s="70"/>
      <c r="I1" s="70"/>
      <c r="J1" s="70"/>
    </row>
    <row r="2" spans="1:10" ht="15.75" x14ac:dyDescent="0.25">
      <c r="A2" s="284" t="s">
        <v>294</v>
      </c>
      <c r="B2" s="284"/>
      <c r="C2" s="284"/>
      <c r="D2" s="284"/>
      <c r="E2" s="284"/>
      <c r="F2" s="284"/>
      <c r="G2" s="284"/>
      <c r="H2" s="284"/>
      <c r="I2" s="284"/>
      <c r="J2" s="284"/>
    </row>
    <row r="3" spans="1:10" x14ac:dyDescent="0.2">
      <c r="A3" s="70"/>
      <c r="B3" s="70"/>
      <c r="C3" s="70"/>
      <c r="D3" s="70"/>
      <c r="E3" s="70"/>
      <c r="F3" s="70"/>
      <c r="G3" s="70"/>
      <c r="H3" s="70"/>
      <c r="I3" s="70"/>
      <c r="J3" s="70"/>
    </row>
    <row r="4" spans="1:10" ht="27" customHeight="1" x14ac:dyDescent="0.2">
      <c r="A4" s="285" t="s">
        <v>308</v>
      </c>
      <c r="B4" s="285"/>
      <c r="C4" s="285"/>
      <c r="D4" s="285"/>
      <c r="E4" s="285"/>
      <c r="F4" s="285"/>
      <c r="G4" s="285"/>
      <c r="H4" s="285"/>
      <c r="I4" s="285"/>
      <c r="J4" s="285"/>
    </row>
    <row r="5" spans="1:10" x14ac:dyDescent="0.2">
      <c r="A5" s="286"/>
      <c r="B5" s="286"/>
      <c r="C5" s="286"/>
      <c r="D5" s="286"/>
      <c r="E5" s="286"/>
      <c r="F5" s="286"/>
      <c r="G5" s="286"/>
      <c r="H5" s="286"/>
      <c r="I5" s="286"/>
      <c r="J5" s="286"/>
    </row>
    <row r="6" spans="1:10" x14ac:dyDescent="0.2">
      <c r="A6" s="71"/>
      <c r="B6" s="71"/>
      <c r="C6" s="71"/>
      <c r="D6" s="71"/>
      <c r="E6" s="71"/>
      <c r="F6" s="71"/>
      <c r="G6" s="71"/>
      <c r="H6" s="71"/>
      <c r="I6" s="71"/>
      <c r="J6" s="71"/>
    </row>
    <row r="7" spans="1:10" x14ac:dyDescent="0.2">
      <c r="A7" s="71"/>
      <c r="B7" s="71"/>
      <c r="C7" s="71"/>
      <c r="D7" s="71"/>
      <c r="E7" s="71"/>
      <c r="F7" s="71"/>
      <c r="G7" s="71"/>
      <c r="H7" s="71"/>
      <c r="I7" s="71"/>
      <c r="J7" s="71"/>
    </row>
    <row r="8" spans="1:10" x14ac:dyDescent="0.2">
      <c r="A8" s="71"/>
      <c r="B8" s="71"/>
      <c r="C8" s="71"/>
      <c r="D8" s="71"/>
      <c r="E8" s="71"/>
      <c r="F8" s="71"/>
      <c r="G8" s="71"/>
      <c r="H8" s="71"/>
      <c r="I8" s="71"/>
      <c r="J8" s="71"/>
    </row>
    <row r="9" spans="1:10" x14ac:dyDescent="0.2">
      <c r="A9" s="71"/>
      <c r="B9" s="71"/>
      <c r="C9" s="71"/>
      <c r="D9" s="71"/>
      <c r="E9" s="71"/>
      <c r="F9" s="71"/>
      <c r="G9" s="71"/>
      <c r="H9" s="71"/>
      <c r="I9" s="71"/>
      <c r="J9" s="71"/>
    </row>
    <row r="10" spans="1:10" x14ac:dyDescent="0.2">
      <c r="A10" s="71"/>
      <c r="B10" s="71"/>
      <c r="C10" s="71"/>
      <c r="D10" s="71"/>
      <c r="E10" s="71"/>
      <c r="F10" s="71"/>
      <c r="G10" s="71"/>
      <c r="H10" s="71"/>
      <c r="I10" s="71"/>
      <c r="J10" s="71"/>
    </row>
    <row r="11" spans="1:10" x14ac:dyDescent="0.2">
      <c r="A11" s="71"/>
      <c r="B11" s="71"/>
      <c r="C11" s="71"/>
      <c r="D11" s="71"/>
      <c r="E11" s="71"/>
      <c r="F11" s="71"/>
      <c r="G11" s="71"/>
      <c r="H11" s="71"/>
      <c r="I11" s="71"/>
      <c r="J11" s="71"/>
    </row>
    <row r="12" spans="1:10" x14ac:dyDescent="0.2">
      <c r="A12" s="71"/>
      <c r="B12" s="71"/>
      <c r="C12" s="71"/>
      <c r="D12" s="71"/>
      <c r="E12" s="71"/>
      <c r="F12" s="71"/>
      <c r="G12" s="71"/>
      <c r="H12" s="71"/>
      <c r="I12" s="71"/>
      <c r="J12" s="71"/>
    </row>
    <row r="13" spans="1:10" ht="18.75" customHeight="1" x14ac:dyDescent="0.2">
      <c r="A13" s="71"/>
      <c r="B13" s="71"/>
      <c r="C13" s="71"/>
      <c r="D13" s="71"/>
      <c r="E13" s="71"/>
      <c r="F13" s="71"/>
      <c r="G13" s="71"/>
      <c r="H13" s="71"/>
      <c r="I13" s="71"/>
      <c r="J13" s="71"/>
    </row>
    <row r="14" spans="1:10" x14ac:dyDescent="0.2">
      <c r="A14" s="71"/>
      <c r="B14" s="71"/>
      <c r="C14" s="71"/>
      <c r="D14" s="71"/>
      <c r="E14" s="71"/>
      <c r="F14" s="71"/>
      <c r="G14" s="71"/>
      <c r="H14" s="71"/>
      <c r="I14" s="71"/>
      <c r="J14" s="71"/>
    </row>
    <row r="15" spans="1:10" x14ac:dyDescent="0.2">
      <c r="A15" s="71"/>
      <c r="B15" s="71"/>
      <c r="C15" s="71"/>
      <c r="D15" s="71"/>
      <c r="E15" s="71"/>
      <c r="F15" s="71"/>
      <c r="G15" s="71"/>
      <c r="H15" s="71"/>
      <c r="I15" s="71"/>
      <c r="J15" s="71"/>
    </row>
    <row r="16" spans="1:10" x14ac:dyDescent="0.2">
      <c r="A16" s="71"/>
      <c r="B16" s="71"/>
      <c r="C16" s="71"/>
      <c r="D16" s="71"/>
      <c r="E16" s="71"/>
      <c r="F16" s="71"/>
      <c r="G16" s="71"/>
      <c r="H16" s="71"/>
      <c r="I16" s="71"/>
      <c r="J16" s="71"/>
    </row>
    <row r="17" spans="1:10" x14ac:dyDescent="0.2">
      <c r="A17" s="71"/>
      <c r="B17" s="71"/>
      <c r="C17" s="71"/>
      <c r="D17" s="71"/>
      <c r="E17" s="71"/>
      <c r="F17" s="71"/>
      <c r="G17" s="71"/>
      <c r="H17" s="71"/>
      <c r="I17" s="71"/>
      <c r="J17" s="71"/>
    </row>
    <row r="18" spans="1:10" ht="6.75" customHeight="1" x14ac:dyDescent="0.2">
      <c r="A18" s="71"/>
      <c r="B18" s="71"/>
      <c r="C18" s="71"/>
      <c r="D18" s="71"/>
      <c r="E18" s="71"/>
      <c r="F18" s="71"/>
      <c r="G18" s="71"/>
      <c r="H18" s="71"/>
      <c r="I18" s="71"/>
      <c r="J18" s="71"/>
    </row>
    <row r="19" spans="1:10" ht="7.5" customHeight="1" x14ac:dyDescent="0.2">
      <c r="A19" s="71"/>
      <c r="B19" s="71"/>
      <c r="C19" s="71"/>
      <c r="D19" s="71"/>
      <c r="E19" s="71"/>
      <c r="F19" s="71"/>
      <c r="G19" s="71"/>
      <c r="H19" s="71"/>
      <c r="I19" s="71"/>
      <c r="J19" s="71"/>
    </row>
    <row r="20" spans="1:10" ht="15" x14ac:dyDescent="0.2">
      <c r="A20" s="71"/>
      <c r="B20" s="71"/>
      <c r="C20" s="71"/>
      <c r="D20" s="71"/>
      <c r="E20" s="71"/>
      <c r="F20" s="71"/>
      <c r="G20" s="71"/>
      <c r="H20" s="71"/>
      <c r="I20" s="72"/>
      <c r="J20" s="71"/>
    </row>
    <row r="21" spans="1:10" x14ac:dyDescent="0.2">
      <c r="A21" s="71"/>
      <c r="B21" s="71"/>
      <c r="C21" s="71"/>
      <c r="D21" s="71"/>
      <c r="E21" s="71"/>
      <c r="F21" s="71"/>
      <c r="G21" s="71"/>
      <c r="H21" s="71"/>
      <c r="I21" s="71"/>
      <c r="J21" s="71"/>
    </row>
    <row r="22" spans="1:10" x14ac:dyDescent="0.2">
      <c r="A22" s="71"/>
      <c r="B22" s="71"/>
      <c r="C22" s="71"/>
      <c r="D22" s="71"/>
      <c r="E22" s="71"/>
      <c r="F22" s="71"/>
      <c r="G22" s="71"/>
      <c r="H22" s="71"/>
      <c r="I22" s="71"/>
      <c r="J22" s="71"/>
    </row>
  </sheetData>
  <mergeCells count="3">
    <mergeCell ref="A2:J2"/>
    <mergeCell ref="A4:J4"/>
    <mergeCell ref="A5:J5"/>
  </mergeCells>
  <phoneticPr fontId="3" type="noConversion"/>
  <printOptions horizontalCentered="1"/>
  <pageMargins left="0.74803149606299213" right="0.55118110236220474" top="0.59055118110236227" bottom="0.98425196850393704"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data</vt:lpstr>
      <vt:lpstr>Balance sheet</vt:lpstr>
      <vt:lpstr>P&amp;L account</vt:lpstr>
      <vt:lpstr>Cash flow</vt:lpstr>
      <vt:lpstr>ce</vt:lpstr>
      <vt:lpstr>Notes</vt:lpstr>
      <vt:lpstr>'Balance sheet'!Print_Area</vt:lpstr>
      <vt:lpstr>'Cash flow'!Print_Area</vt:lpstr>
      <vt:lpstr>'General data'!Print_Area</vt:lpstr>
      <vt:lpstr>Notes!Print_Area</vt:lpstr>
      <vt:lpstr>'P&amp;L account'!Print_Area</vt:lpstr>
      <vt:lpstr>'Balance sheet'!Print_Titles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jartner</cp:lastModifiedBy>
  <cp:lastPrinted>2016-10-21T06:21:15Z</cp:lastPrinted>
  <dcterms:created xsi:type="dcterms:W3CDTF">2008-10-17T11:51:54Z</dcterms:created>
  <dcterms:modified xsi:type="dcterms:W3CDTF">2016-10-21T13:24:50Z</dcterms:modified>
</cp:coreProperties>
</file>